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0" windowWidth="19320" windowHeight="12120" activeTab="1"/>
  </bookViews>
  <sheets>
    <sheet name="Нормы" sheetId="1" r:id="rId1"/>
    <sheet name="Форма для заполнения" sheetId="2" r:id="rId2"/>
    <sheet name="Лист1" sheetId="3" state="hidden" r:id="rId3"/>
  </sheets>
  <definedNames>
    <definedName name="_xlfn.IFERROR" hidden="1">#NAME?</definedName>
    <definedName name="Департаменты">#REF!</definedName>
    <definedName name="Кафедра">OFFSET('Лист1'!$A$1,MATCH('Форма для заполнения'!$C$6,'Лист1'!$A:$A,0)-1,1,COUNTIF('Лист1'!$A:$A,'Форма для заполнения'!$C$6),1)</definedName>
    <definedName name="Кафедры">#REF!</definedName>
    <definedName name="План1полугодие">'Форма для заполнения'!$E$24:$E$134</definedName>
    <definedName name="План2полугодие">'Форма для заполнения'!$L$24:$L$134</definedName>
    <definedName name="Факультет">'Лист1'!$I$1:$I$17</definedName>
    <definedName name="факультеты">#REF!</definedName>
  </definedNames>
  <calcPr fullCalcOnLoad="1"/>
</workbook>
</file>

<file path=xl/sharedStrings.xml><?xml version="1.0" encoding="utf-8"?>
<sst xmlns="http://schemas.openxmlformats.org/spreadsheetml/2006/main" count="738" uniqueCount="465">
  <si>
    <t>Примечание</t>
  </si>
  <si>
    <t>Виды работ</t>
  </si>
  <si>
    <t>Нормы времени</t>
  </si>
  <si>
    <t>ед. измерения</t>
  </si>
  <si>
    <t>кол-во час.</t>
  </si>
  <si>
    <t>Формы отчетности и контроля</t>
  </si>
  <si>
    <t>№ п/п</t>
  </si>
  <si>
    <t>1.</t>
  </si>
  <si>
    <t>Учебно-методическая работа</t>
  </si>
  <si>
    <t>1.1.</t>
  </si>
  <si>
    <t>1.2.</t>
  </si>
  <si>
    <t>1.3.</t>
  </si>
  <si>
    <t>1.4.</t>
  </si>
  <si>
    <t>При наличии соавторов, часы делятся в соответствия с долей участия в работе</t>
  </si>
  <si>
    <t>2.</t>
  </si>
  <si>
    <t>Организационно-методическая работа</t>
  </si>
  <si>
    <t>2.1.</t>
  </si>
  <si>
    <t>2.2.</t>
  </si>
  <si>
    <t>3.</t>
  </si>
  <si>
    <t>3.1.</t>
  </si>
  <si>
    <t>1 статья</t>
  </si>
  <si>
    <t>Опубликованная статья</t>
  </si>
  <si>
    <t>3.1.1.</t>
  </si>
  <si>
    <t>в журналах, входящих в Scopus, Web of Science</t>
  </si>
  <si>
    <t>3.1.2.</t>
  </si>
  <si>
    <t>в журналах, входящих в РИНЦ</t>
  </si>
  <si>
    <t>3.2.</t>
  </si>
  <si>
    <t xml:space="preserve">Подготовка и опубликование статьи: </t>
  </si>
  <si>
    <t>Подготовка и опубликование монографии</t>
  </si>
  <si>
    <t>Опубликованная монография</t>
  </si>
  <si>
    <t>При наличии соавторов, часы делятся пропорционально количеству авторов</t>
  </si>
  <si>
    <t>Обновление рабочей программы по дисциплине (образовательному модулю - далее - ОМ)</t>
  </si>
  <si>
    <t>за 1 кредит 1 рабочей программы</t>
  </si>
  <si>
    <t>Справка преподавателя с подтверждением зав.кафедрой</t>
  </si>
  <si>
    <t>Категория ППС</t>
  </si>
  <si>
    <t>Все категории</t>
  </si>
  <si>
    <t>до 10 ставок на кафедре</t>
  </si>
  <si>
    <t>свыше 10 ставок на кафедре</t>
  </si>
  <si>
    <t>за исключением декана и зав.кафедрой</t>
  </si>
  <si>
    <t>зав.кафедрой</t>
  </si>
  <si>
    <t>декан</t>
  </si>
  <si>
    <t>Разработка рекламных материалов по реализуемым образовательным программам</t>
  </si>
  <si>
    <t>все категории</t>
  </si>
  <si>
    <t>за 1 программу</t>
  </si>
  <si>
    <t>Информационная справка за подписью зав.кафедрой (1 раз в семестр)</t>
  </si>
  <si>
    <t>Информационная справка за подписью декана (1 раз в месяц)</t>
  </si>
  <si>
    <t>Справка от отдела МРСО</t>
  </si>
  <si>
    <t>Разработка аннотации к рабочей программе по дисциплине (ОМ)</t>
  </si>
  <si>
    <t>за 1 аннотацию</t>
  </si>
  <si>
    <t>Размещение на сайте факультета</t>
  </si>
  <si>
    <t>Разработка ООП</t>
  </si>
  <si>
    <t>за 1 ООП</t>
  </si>
  <si>
    <t>Разработка КМВ</t>
  </si>
  <si>
    <t>1.5.</t>
  </si>
  <si>
    <t>Утвержденное ООП</t>
  </si>
  <si>
    <t>за 1 КМВ</t>
  </si>
  <si>
    <t>Обновление КМВ</t>
  </si>
  <si>
    <t>Представленное КМВ</t>
  </si>
  <si>
    <t>Часы могут быть распределены между членами рабочей группы в соответствии с долей участия в работе</t>
  </si>
  <si>
    <t>1.6.</t>
  </si>
  <si>
    <t>Разработка новых учебных планов</t>
  </si>
  <si>
    <t>за 1 учебный план</t>
  </si>
  <si>
    <t>Утвержденный учебный план</t>
  </si>
  <si>
    <t>1.7.</t>
  </si>
  <si>
    <t>Разработка программы практики</t>
  </si>
  <si>
    <t>Утвержденная программа практики</t>
  </si>
  <si>
    <t>Подготовка ЭОР</t>
  </si>
  <si>
    <t xml:space="preserve">за 1 кредит </t>
  </si>
  <si>
    <t>Утвержденный ЭОР</t>
  </si>
  <si>
    <t>3.3.</t>
  </si>
  <si>
    <t>Подготовка и опубликование статьи (доклада) на:</t>
  </si>
  <si>
    <t>3.3.1.</t>
  </si>
  <si>
    <t>3.3.2.</t>
  </si>
  <si>
    <t>3.3.3.</t>
  </si>
  <si>
    <t>международной конференции</t>
  </si>
  <si>
    <t>всероссийской конференции</t>
  </si>
  <si>
    <t>региоальной (внутривузовской) конференции</t>
  </si>
  <si>
    <t>3.1.3.</t>
  </si>
  <si>
    <t>в рецензируемых научных журналах</t>
  </si>
  <si>
    <t>При наличии соавторов, часы деляться пропорционально количеству авторов</t>
  </si>
  <si>
    <t>3.4.</t>
  </si>
  <si>
    <t>за 1 п.л.</t>
  </si>
  <si>
    <t>Копия рецензии</t>
  </si>
  <si>
    <t>3.5.</t>
  </si>
  <si>
    <t>за 1 статью</t>
  </si>
  <si>
    <t>3.6.</t>
  </si>
  <si>
    <t>3.6.1.</t>
  </si>
  <si>
    <t>докторских диссертаций</t>
  </si>
  <si>
    <t>3.6.2.</t>
  </si>
  <si>
    <t>кандидатских диссертаций</t>
  </si>
  <si>
    <t>за 1 диссертацию</t>
  </si>
  <si>
    <t>3.7.</t>
  </si>
  <si>
    <t>Подготовка отзывов на автореферат:</t>
  </si>
  <si>
    <t>3.7.1.</t>
  </si>
  <si>
    <t>3.7.2.</t>
  </si>
  <si>
    <t>за 1 отзыв</t>
  </si>
  <si>
    <t>Копия отзыва</t>
  </si>
  <si>
    <t>3.8.</t>
  </si>
  <si>
    <t>Участие в работе диссертационных советов университета в качестве:</t>
  </si>
  <si>
    <t>3.8.1.</t>
  </si>
  <si>
    <t>председателя</t>
  </si>
  <si>
    <t>заместителя председателя</t>
  </si>
  <si>
    <t>ученого секретаря</t>
  </si>
  <si>
    <t>члена дис.совета</t>
  </si>
  <si>
    <t>3.8.2.</t>
  </si>
  <si>
    <t>3.8.3.</t>
  </si>
  <si>
    <t>3.8.4.</t>
  </si>
  <si>
    <t>за год</t>
  </si>
  <si>
    <t>Справка за подписью председателя дис.совета</t>
  </si>
  <si>
    <t>3.9.</t>
  </si>
  <si>
    <t>Отчет о проведении конференции</t>
  </si>
  <si>
    <t>за 1 конференцию</t>
  </si>
  <si>
    <t>Работа в оргкомитете конференции, включенной в план научной деятельности университета</t>
  </si>
  <si>
    <t>Рецензирование статьи в сборнике статей (докладов) конференции, включенной в план научной деятельности университета</t>
  </si>
  <si>
    <t>Часы распределяеются между членами оргкомитета, пропорционально доли участия в организации и проведении конференции</t>
  </si>
  <si>
    <t>3.10.</t>
  </si>
  <si>
    <t>Работа в редколлегии журналов, издаваемых университетом, в качестве:</t>
  </si>
  <si>
    <t>3.10.1.</t>
  </si>
  <si>
    <t>3.10.2.</t>
  </si>
  <si>
    <t>члена рекдоллегии</t>
  </si>
  <si>
    <t>3.10.3.</t>
  </si>
  <si>
    <t>3.11.</t>
  </si>
  <si>
    <t>Руководство кружком студенческого научного общества, зарегистрированного в ДНИ</t>
  </si>
  <si>
    <t>Не менее 8 заседаний</t>
  </si>
  <si>
    <t>Отчет</t>
  </si>
  <si>
    <t>3.12.</t>
  </si>
  <si>
    <t>Руководство научно-исследовательской работой кафедры</t>
  </si>
  <si>
    <t>зав.кафедрой, профессор, доцент</t>
  </si>
  <si>
    <t>Руководство научно-исследовательской работой факультета</t>
  </si>
  <si>
    <t>3.13.</t>
  </si>
  <si>
    <t>При отсутствии зам.декана по науке</t>
  </si>
  <si>
    <t>Рецензирование монографий НПР университета</t>
  </si>
  <si>
    <t>3.14.</t>
  </si>
  <si>
    <t>Руководство советом молодых ученых</t>
  </si>
  <si>
    <t>главный редактор</t>
  </si>
  <si>
    <t>зам.главного редактора</t>
  </si>
  <si>
    <t>3.10.4.</t>
  </si>
  <si>
    <t>ответственный секретарь</t>
  </si>
  <si>
    <t>Рецензирование не менее 12 статей</t>
  </si>
  <si>
    <t>Копии рецензий</t>
  </si>
  <si>
    <t>Отчет, предоставляемый в РИЦ</t>
  </si>
  <si>
    <t>Своевременная сдача материалов по сборникам</t>
  </si>
  <si>
    <t>Отчет, предоставляемый зам. галвного редактора</t>
  </si>
  <si>
    <t>Справка РИЦ</t>
  </si>
  <si>
    <t>Явочный лист</t>
  </si>
  <si>
    <t>Часы засчитываются при условии посещения не менее 80% (20% - отсутствие по уважительным причинам)</t>
  </si>
  <si>
    <t>3.15.</t>
  </si>
  <si>
    <t>Подготовка и подача заявок на:</t>
  </si>
  <si>
    <t>3.15.1.</t>
  </si>
  <si>
    <t>изобретение</t>
  </si>
  <si>
    <t>полезную модель, промышленный образец</t>
  </si>
  <si>
    <t>прогрмамму ЭВМ, базу данных</t>
  </si>
  <si>
    <t>3.15.2.</t>
  </si>
  <si>
    <t>3.15.3.</t>
  </si>
  <si>
    <t>за 1 заявку</t>
  </si>
  <si>
    <t>Отчет ДНИ</t>
  </si>
  <si>
    <t>заявка подана в Роспатент</t>
  </si>
  <si>
    <t>3.16.</t>
  </si>
  <si>
    <t>3.16.1.</t>
  </si>
  <si>
    <t>международного уровня</t>
  </si>
  <si>
    <t>всероссийского уровня</t>
  </si>
  <si>
    <t>3.16.2.</t>
  </si>
  <si>
    <t>3.16.3.</t>
  </si>
  <si>
    <t>регионального или окружного уровня</t>
  </si>
  <si>
    <t>за 1 конкурс</t>
  </si>
  <si>
    <t>Скриншот сайта, сертификат участника</t>
  </si>
  <si>
    <t>1 монография (не менее 4 п.л., 160 000 знаков)</t>
  </si>
  <si>
    <t>Оппонирование и экспертиза в диссертационных советах:</t>
  </si>
  <si>
    <t>Копия 2-й страницы соискателя</t>
  </si>
  <si>
    <t>3.17.</t>
  </si>
  <si>
    <t>Участие в подготовке заявки на гранты, конкурсы</t>
  </si>
  <si>
    <t>1.8.</t>
  </si>
  <si>
    <t xml:space="preserve">    </t>
  </si>
  <si>
    <t>за 1 студента</t>
  </si>
  <si>
    <t>Отчет Департамента МССО</t>
  </si>
  <si>
    <t>за 1 мероприятие</t>
  </si>
  <si>
    <t>Разработка УМК по новым модулям</t>
  </si>
  <si>
    <t>Утвержденное УМК</t>
  </si>
  <si>
    <t>Обновление УМК по существующим дисциплинам (ОМ)</t>
  </si>
  <si>
    <t>Утверждение на НМС</t>
  </si>
  <si>
    <t xml:space="preserve">Разработка, написание, подготовка к изданию учебников (учебных пособий) с обсуждением на заседании кафедры
</t>
  </si>
  <si>
    <t>Выписка из протокола заседания кафедры</t>
  </si>
  <si>
    <t>Разработка фондов оценочных средств, включающих задания, тесты и методы контроля, позволяющие оценить уровень сформированных компетенций в соответствии с балльно-рейтинговой системой контроля знаний студентов</t>
  </si>
  <si>
    <t>за 1 базу тестовых заданий, за 1 кейс и д.р.</t>
  </si>
  <si>
    <t>Разработка вопросов и составление экзаменационных материалов аттестационных испытаний при зачислении на 2 и последующие курсы</t>
  </si>
  <si>
    <t>за 1 комплект экзаменационного материала</t>
  </si>
  <si>
    <t xml:space="preserve">представленные экзаменационные материалы в приемную комиссию </t>
  </si>
  <si>
    <t>за комплект экзаменационного материала</t>
  </si>
  <si>
    <t>Председатель предметной комиссии</t>
  </si>
  <si>
    <t>Организация и подготовка участия студентов во всероссийских  предметных олимпиадах</t>
  </si>
  <si>
    <t>Взаимопосещение занятий</t>
  </si>
  <si>
    <t>в год</t>
  </si>
  <si>
    <t>отчет преподавателя, выписка из протокола заседания кафедры</t>
  </si>
  <si>
    <t xml:space="preserve">Индивидуальные консультации со студентами  </t>
  </si>
  <si>
    <t>за 1 консультацию</t>
  </si>
  <si>
    <t>график индивидуальных консультаций, утвержденных деканом факультета/директором института</t>
  </si>
  <si>
    <t>Сопровождение рабочих групп студентов на выездных мероприятиях, связанных с профессиональной деятельностью</t>
  </si>
  <si>
    <t>только для факультетов журналистики, экологии и естественных наук</t>
  </si>
  <si>
    <t>отчет о проведенных практиках</t>
  </si>
  <si>
    <t>за 1 кредит</t>
  </si>
  <si>
    <t>Обновление календарного плана, литературы и др.</t>
  </si>
  <si>
    <t>Утвержденное УМК, справка за подписью зав.кафедрой</t>
  </si>
  <si>
    <t>отчет об участии студента в олимпиаде</t>
  </si>
  <si>
    <t>копия рецензии</t>
  </si>
  <si>
    <t>за 1 рецензию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</si>
  <si>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</si>
  <si>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</si>
  <si>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</si>
  <si>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</si>
  <si>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</si>
  <si>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</si>
  <si>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</si>
  <si>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</si>
  <si>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</si>
  <si>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</si>
  <si>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</si>
  <si>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</si>
  <si>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</si>
  <si>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Рецензирование учебно-методических материалов ППС университета:</t>
  </si>
  <si>
    <t>учебников, учебных пособий</t>
  </si>
  <si>
    <t>учебно-методические рекомендации</t>
  </si>
  <si>
    <t>1.22.</t>
  </si>
  <si>
    <t>за 1 день</t>
  </si>
  <si>
    <t>1.23.</t>
  </si>
  <si>
    <t>1.24.</t>
  </si>
  <si>
    <t>отчет о выездных мероприятиях с публикацией на сайте факультета</t>
  </si>
  <si>
    <t>Контроль за ведением информационного раздела кафедры (данные в соответствии с законодательством)</t>
  </si>
  <si>
    <t>2.1.1.</t>
  </si>
  <si>
    <t>2.1.2.</t>
  </si>
  <si>
    <t>Контроль за ведением информационного раздела факультета (в соответствии с законодатесльтвом)</t>
  </si>
  <si>
    <t>2.3.</t>
  </si>
  <si>
    <t>2.4.</t>
  </si>
  <si>
    <t>Ведение информационного раздела кафедры (данные в соответствии с законодательством):</t>
  </si>
  <si>
    <t>2.5.</t>
  </si>
  <si>
    <t>Участие в заседаниях Ученого совета университета</t>
  </si>
  <si>
    <t>2.6.</t>
  </si>
  <si>
    <t>2.7.</t>
  </si>
  <si>
    <t>Участие в заседаниях Ученого совета факультета</t>
  </si>
  <si>
    <t>2.8.</t>
  </si>
  <si>
    <t>Участие в заседаниях кафедры</t>
  </si>
  <si>
    <t xml:space="preserve">Исполнение обязанностей ученого секретаря совета факультета </t>
  </si>
  <si>
    <t>2.9.</t>
  </si>
  <si>
    <t>протоколы ученого совета факультета</t>
  </si>
  <si>
    <t>за период приемной кампании</t>
  </si>
  <si>
    <t>отчет председателя отборочной комиссии факультета</t>
  </si>
  <si>
    <t>отчет председателя профориентационной комиссии</t>
  </si>
  <si>
    <t>отчет председателя аттестационной комиссии</t>
  </si>
  <si>
    <t>Работа консультантом в приемной комиссии в летний период</t>
  </si>
  <si>
    <t>отчет ответственного секретаря ПК, декана факультета довузовской подготовки</t>
  </si>
  <si>
    <t>отчет о работе ПК</t>
  </si>
  <si>
    <t>2.10.</t>
  </si>
  <si>
    <t>Работа в отборочной комиссии факультета:</t>
  </si>
  <si>
    <t>2.10.1.</t>
  </si>
  <si>
    <t>2.10.2.</t>
  </si>
  <si>
    <t>в качестве председателя, зам.председателя</t>
  </si>
  <si>
    <t>в качестве ответственного секретаря</t>
  </si>
  <si>
    <t>2.11.</t>
  </si>
  <si>
    <t>2.12.</t>
  </si>
  <si>
    <t>Выполнение функций ответственного секретаря приемной комиссии университета</t>
  </si>
  <si>
    <t>2.13.</t>
  </si>
  <si>
    <t>Выполнение функций заместитель ответственного секретаря приемной комиссии университета</t>
  </si>
  <si>
    <t>2.14.</t>
  </si>
  <si>
    <t>Работа в аттестационной комиссии факультета по приему на 2 и последующие курсы</t>
  </si>
  <si>
    <t>Состав комиссии: председатель, заместитель председателя и 3 члена комиссии</t>
  </si>
  <si>
    <t>на 1 члена комиссии за год</t>
  </si>
  <si>
    <t>2.15.</t>
  </si>
  <si>
    <t>Проведение профориентационной работы (в школах, на предприятиях и т.д.) в соответствии с утвержденным факультетом довузовской подготовки планом</t>
  </si>
  <si>
    <t>Часы распределяются в соответствии с долей участия</t>
  </si>
  <si>
    <t>2.16.</t>
  </si>
  <si>
    <t>Участие в организации и проведении ДОД униврситета, факультета</t>
  </si>
  <si>
    <t>отчет председателя профориентационной комиссии факультета</t>
  </si>
  <si>
    <t>2.17.</t>
  </si>
  <si>
    <t>Выполнение обязанностей факультетского руководителя практики</t>
  </si>
  <si>
    <t>2.18.</t>
  </si>
  <si>
    <t>Выполнение обязанностей зав.кафедрой</t>
  </si>
  <si>
    <t>2.19.</t>
  </si>
  <si>
    <t>Отчет зак.кафедрой</t>
  </si>
  <si>
    <t>4.</t>
  </si>
  <si>
    <t>4.1.</t>
  </si>
  <si>
    <t>4.2.</t>
  </si>
  <si>
    <t>Воспитательная работа</t>
  </si>
  <si>
    <t>3.18.</t>
  </si>
  <si>
    <t>3.18.1.</t>
  </si>
  <si>
    <t>Организация и проведение профессиональных конкурсов</t>
  </si>
  <si>
    <t>3.18.2.</t>
  </si>
  <si>
    <t>3.18.3.</t>
  </si>
  <si>
    <t>Часы распределяеются между членами оргкомитета, пропорционально доли участия в организации и проведении конкурса</t>
  </si>
  <si>
    <t>Отчет о проведении конкурса</t>
  </si>
  <si>
    <t>Участие в концертном мероприятии, организованном университетом</t>
  </si>
  <si>
    <t>для ППС факультета культуры и музыкального искусства</t>
  </si>
  <si>
    <t>за 1 участие</t>
  </si>
  <si>
    <t>Отчет о проведении мероприятия</t>
  </si>
  <si>
    <t>Участие в профессиональных конкурсах, выставках</t>
  </si>
  <si>
    <t>Предложения факультетов</t>
  </si>
  <si>
    <t>2.20.</t>
  </si>
  <si>
    <t>Участие в совещании деканов</t>
  </si>
  <si>
    <t>деканы</t>
  </si>
  <si>
    <t>Разработка вопросов и составление экзаменационных материалов вступительных испытаний при зачислении на 1 курс по 1 направлению подготовки</t>
  </si>
  <si>
    <t>Участие в заседаниях комиссий ученого совета:</t>
  </si>
  <si>
    <t>2.6.1.</t>
  </si>
  <si>
    <t>аттестационной комиссии</t>
  </si>
  <si>
    <t>2.6.2.</t>
  </si>
  <si>
    <t>других комиссий</t>
  </si>
  <si>
    <t>Может быть только один руководитель</t>
  </si>
  <si>
    <t>Руководство учебно-методической работой факультета</t>
  </si>
  <si>
    <t>При отсутствии зам.декана по УМР</t>
  </si>
  <si>
    <t>Руководство воспитательной работой факультета</t>
  </si>
  <si>
    <t xml:space="preserve">Рецензирование учебников (учебных пособий) НПР университета </t>
  </si>
  <si>
    <t>2.21.</t>
  </si>
  <si>
    <t>Выполнение поручений ректората</t>
  </si>
  <si>
    <t>Отчет о выполнении поручений</t>
  </si>
  <si>
    <t>по естественным и техническим наукам</t>
  </si>
  <si>
    <t>по другим наукам</t>
  </si>
  <si>
    <t>3.1.2.1.</t>
  </si>
  <si>
    <t>3.1.2.2.</t>
  </si>
  <si>
    <t>за 1 занятие</t>
  </si>
  <si>
    <t>Видеозапись, размещенная на сайте факультета (кафедры)</t>
  </si>
  <si>
    <t>профессор</t>
  </si>
  <si>
    <t>Отчет зав.кафедрой</t>
  </si>
  <si>
    <t>доцент</t>
  </si>
  <si>
    <t>1 занятие в год является обязательным для профессора</t>
  </si>
  <si>
    <t>1 занятие в год является обязательным для доцента</t>
  </si>
  <si>
    <t>Подготовка и проведение открытой проблемной лекции (мастер-класса) с видеозаписью</t>
  </si>
  <si>
    <t>Подготовка и проведение открытой проблемной лекции (мастер-класса)</t>
  </si>
  <si>
    <t>до 100</t>
  </si>
  <si>
    <t>2.10.3.</t>
  </si>
  <si>
    <t>работа по формированию личных дел абитуриентов</t>
  </si>
  <si>
    <t>за период приемной компании</t>
  </si>
  <si>
    <t>Акт сдачи-приемки в студенческий отдел кадров</t>
  </si>
  <si>
    <t>2.22.</t>
  </si>
  <si>
    <t>Выполнение функций секретаря кафедры</t>
  </si>
  <si>
    <t>Протоколы заседаний кафедры</t>
  </si>
  <si>
    <t>Кафедра</t>
  </si>
  <si>
    <t>Факультет (институт)</t>
  </si>
  <si>
    <t>Ф.И.О. преподавателя</t>
  </si>
  <si>
    <t>Должность</t>
  </si>
  <si>
    <t>Размер ставки</t>
  </si>
  <si>
    <t>Общее количество часов учебной работы ("1-я половина дня")</t>
  </si>
  <si>
    <t>Общее количество часов других видов работ ("2-я половина дня")</t>
  </si>
  <si>
    <t>Всего часов за учебный год:</t>
  </si>
  <si>
    <t>"УТВЕРЖДАЮ"</t>
  </si>
  <si>
    <t>"___"________________201__ г.</t>
  </si>
  <si>
    <t>кол-во час. за ед.</t>
  </si>
  <si>
    <t>ед. измер.</t>
  </si>
  <si>
    <t>кол-во</t>
  </si>
  <si>
    <t>За 1-е полугодие</t>
  </si>
  <si>
    <t>За 2-е полугодие</t>
  </si>
  <si>
    <t>Норматив</t>
  </si>
  <si>
    <t>не более 40 ч в год (более 40 ч в год только для преподавателей факультета журналистики, являющихся сотрудниками Центра мультимедийной журналистики)</t>
  </si>
  <si>
    <t>План</t>
  </si>
  <si>
    <t>Факт</t>
  </si>
  <si>
    <t>Заключение отвественного лица о выполнении</t>
  </si>
  <si>
    <t>Подтверждение выполнения (ссылка на документ)</t>
  </si>
  <si>
    <t>Заключение комиссии (факт часов)</t>
  </si>
  <si>
    <t>% выполнения</t>
  </si>
  <si>
    <t>Факт за учебный год:</t>
  </si>
  <si>
    <t>часы</t>
  </si>
  <si>
    <t>% вып.</t>
  </si>
  <si>
    <t>ИТОГО факт за уч.г. (часы)</t>
  </si>
  <si>
    <t>проректор по НИиСР ______________ /А.А. Глазков/</t>
  </si>
  <si>
    <t>проректор по УР__________________/Д.В. Ярыгин/</t>
  </si>
  <si>
    <t>ВСЕГО:</t>
  </si>
  <si>
    <t>Научно-исследовательская работа</t>
  </si>
  <si>
    <t>Нормы учета работы ППС (вторая половина дня)</t>
  </si>
  <si>
    <t>Для профессора обязательным является написание 4-х статей; для доцента - 1.</t>
  </si>
  <si>
    <t>Общеуниверситетские кафедры</t>
  </si>
  <si>
    <t>Кафедра общественных наук</t>
  </si>
  <si>
    <t>Кафедра точных и естественных наук</t>
  </si>
  <si>
    <t>Кафедра иностранных языков</t>
  </si>
  <si>
    <t>Кафедра психолого-педагогического образования</t>
  </si>
  <si>
    <t>Кафедра физической культуры и здоровьесберегающих технологий</t>
  </si>
  <si>
    <t>Базовая кафедра управления системами образования</t>
  </si>
  <si>
    <t>Базовая кафедра когнитивной нейробиологии Института высшей нервной деятельности РАН</t>
  </si>
  <si>
    <t>Кафедра гуманитарных технологий</t>
  </si>
  <si>
    <t>Факультет иностранных языков и международных коммуникаций</t>
  </si>
  <si>
    <t>Кафедра перевода и переводоведения</t>
  </si>
  <si>
    <t>Кафедра теории и методики преподавания иностранных языков</t>
  </si>
  <si>
    <t>Кафедра педагогики и иностранных языков</t>
  </si>
  <si>
    <t>Лаборатория профессиональной подготовки</t>
  </si>
  <si>
    <t>Факультет журналистики</t>
  </si>
  <si>
    <t>Кафедра журналистики и медиаобразования</t>
  </si>
  <si>
    <t>Центр мультимедийных СМИ</t>
  </si>
  <si>
    <t>Факультет дизайна и визуальных искусств</t>
  </si>
  <si>
    <t>Кафедра художественного образования</t>
  </si>
  <si>
    <t>Кафедра дизайна</t>
  </si>
  <si>
    <t>Кафедра живописи и рисунка</t>
  </si>
  <si>
    <t>Лаборатория дизайна</t>
  </si>
  <si>
    <t>Факультет культуры и музыкального искусства</t>
  </si>
  <si>
    <t>Кафедра музыкального исполнительства</t>
  </si>
  <si>
    <t>Кафедра вокала</t>
  </si>
  <si>
    <t>Кафедра музыкальных инструментов</t>
  </si>
  <si>
    <t>Международный культурно-образовательный центр музыки</t>
  </si>
  <si>
    <t>Учебная студия</t>
  </si>
  <si>
    <t>Факультет психологии и управления человеческими ресурсами</t>
  </si>
  <si>
    <t>Кафедра общей и практической психологии</t>
  </si>
  <si>
    <t>Лаборатория психодиагностики</t>
  </si>
  <si>
    <t>Кафедра социальной и педагогической психологии</t>
  </si>
  <si>
    <t>Факультет точных наук и инновационных технологий</t>
  </si>
  <si>
    <t>Кафедра математики и физики</t>
  </si>
  <si>
    <t>Кафедра информатики</t>
  </si>
  <si>
    <t>Факультет экологии и естественных наук</t>
  </si>
  <si>
    <t>Кафедра биологии и биотехнологии</t>
  </si>
  <si>
    <t>Кафедра экологии и наук о Земле</t>
  </si>
  <si>
    <t>Лаборатория естественных наук</t>
  </si>
  <si>
    <t>Филологический факультет</t>
  </si>
  <si>
    <t>Кафедра русской и зарубежной литературы</t>
  </si>
  <si>
    <t>Экономико-технологический колледж</t>
  </si>
  <si>
    <t>Педагогический факультет</t>
  </si>
  <si>
    <t>Кафедра теории и методики дошкольного образования</t>
  </si>
  <si>
    <t>Кафедра начального образования и педагогических технологий</t>
  </si>
  <si>
    <t>Дефектологический факультет</t>
  </si>
  <si>
    <t>Кафедра логопедии</t>
  </si>
  <si>
    <t>Кафедра специальной педагогики и специальной психологии</t>
  </si>
  <si>
    <t>Исторический факультет</t>
  </si>
  <si>
    <t>Кафедра отечественной истории</t>
  </si>
  <si>
    <t>Кафедра зарубежной истории</t>
  </si>
  <si>
    <t>Институт политики,права и социального развития</t>
  </si>
  <si>
    <t>Кафедра теории и истории государства и права</t>
  </si>
  <si>
    <t>Кафедра гражданского права и гражданского процесса</t>
  </si>
  <si>
    <t>Кафедра уголовного права и уголовного процесса</t>
  </si>
  <si>
    <t>НОЦ "Социология инноваций"</t>
  </si>
  <si>
    <t>Студенческий центр юридической помощи</t>
  </si>
  <si>
    <t>Кафедра административного и финансового права</t>
  </si>
  <si>
    <t>Факультет довузовской подготовки</t>
  </si>
  <si>
    <t>Факультет дополнительного профессионального образования</t>
  </si>
  <si>
    <t>Выполнение обязанностей декана/ директора</t>
  </si>
  <si>
    <t>Отчет декана/директора</t>
  </si>
  <si>
    <t>декан/директор</t>
  </si>
  <si>
    <t>2.23.</t>
  </si>
  <si>
    <t>Ведение личной страницы преподавателем на сайте университета (данные в соответствии с законодательством):</t>
  </si>
  <si>
    <t>Информационная справка за подписью зав. каф (1 раз в месяц)</t>
  </si>
  <si>
    <t>2.24.</t>
  </si>
  <si>
    <t>Информационная справка БИЦ</t>
  </si>
  <si>
    <t>Может быть только одно лицо</t>
  </si>
  <si>
    <t>2.25.</t>
  </si>
  <si>
    <t>Кураторство иностранных студентов на факультете/институте</t>
  </si>
  <si>
    <t>Развитие международной академической мобильности на факультете/институте</t>
  </si>
  <si>
    <t>3.10.5.</t>
  </si>
  <si>
    <t>Рецензирование статьи в журналах издаваемых университетом</t>
  </si>
  <si>
    <t>Отчет ответсвенного секрктаря</t>
  </si>
  <si>
    <t>кроме членов редколегии</t>
  </si>
  <si>
    <t>Индивидуальный план на 2014/2015 учебный год</t>
  </si>
  <si>
    <t>1.17.1.</t>
  </si>
  <si>
    <t>1.17.2.</t>
  </si>
  <si>
    <t>Лицей гуманитарных технологий</t>
  </si>
  <si>
    <t>Кафедра туризма и межкультурной коммуникации</t>
  </si>
  <si>
    <t>Базовая кафедра современной журналистики и новых медиа ИД "Комсомольская правда"</t>
  </si>
  <si>
    <t>Кафедра музыкознания и музыкального образования</t>
  </si>
  <si>
    <t>Кафедра прикладной информатики и инновационных технологий</t>
  </si>
  <si>
    <t>Кафедра методики электронного обучения и дистанционных образовательных технологий</t>
  </si>
  <si>
    <t>Кафедра литературы и русского языка</t>
  </si>
  <si>
    <t>Кафедра педагогики</t>
  </si>
  <si>
    <t>Кафедра отечественной истории и культурологии</t>
  </si>
  <si>
    <t>Кафедра государственного права и государственного строительства</t>
  </si>
  <si>
    <t>Кафедра социальных технологий и организации работы с молодежью</t>
  </si>
  <si>
    <t>Кафедра политологии, социологии и философии</t>
  </si>
  <si>
    <t>Кафедра трудового и предпринимательского права</t>
  </si>
  <si>
    <t>Кафедра экономики и государственного управления</t>
  </si>
  <si>
    <t>Кафедра менеджмента и социальной психологии</t>
  </si>
  <si>
    <t>Кафедра общей, возрастной и педагогической психологии</t>
  </si>
  <si>
    <t>за год на 1 студента</t>
  </si>
  <si>
    <t>Для ИППиСР 500 ч на одного куратора</t>
  </si>
  <si>
    <t>Выполнение обязанностей ответственного на кафедре по книгообеспеченности учебного процесса</t>
  </si>
  <si>
    <t>Котовчихина Наталия Дмитриевна</t>
  </si>
  <si>
    <t>Зав. кафедрой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</si>
</sst>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RUB&quot;;\-#,##0\ &quot;RUB&quot;"/>
    <numFmt numFmtId="165" formatCode="#,##0\ &quot;RUB&quot;;[Red]\-#,##0\ &quot;RUB&quot;"/>
    <numFmt numFmtId="166" formatCode="#,##0.00\ &quot;RUB&quot;;\-#,##0.00\ &quot;RUB&quot;"/>
    <numFmt numFmtId="167" formatCode="#,##0.00\ &quot;RUB&quot;;[Red]\-#,##0.00\ &quot;RUB&quot;"/>
    <numFmt numFmtId="168" formatCode="_-* #,##0\ &quot;RUB&quot;_-;\-* #,##0\ &quot;RUB&quot;_-;_-* &quot;-&quot;\ &quot;RUB&quot;_-;_-@_-"/>
    <numFmt numFmtId="169" formatCode="_-* #,##0\ _R_U_B_-;\-* #,##0\ _R_U_B_-;_-* &quot;-&quot;\ _R_U_B_-;_-@_-"/>
    <numFmt numFmtId="170" formatCode="_-* #,##0.00\ &quot;RUB&quot;_-;\-* #,##0.00\ &quot;RUB&quot;_-;_-* &quot;-&quot;??\ &quot;RUB&quot;_-;_-@_-"/>
    <numFmt numFmtId="171" formatCode="_-* #,##0.00\ _R_U_B_-;\-* #,##0.00\ _R_U_B_-;_-* &quot;-&quot;??\ _R_U_B_-;_-@_-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wrapText="1" shrinkToFi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wrapText="1" shrinkToFi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 shrinkToFit="1"/>
    </xf>
    <xf numFmtId="0" fontId="43" fillId="0" borderId="0" xfId="0" applyFont="1" applyAlignment="1">
      <alignment wrapText="1" shrinkToFit="1"/>
    </xf>
    <xf numFmtId="0" fontId="43" fillId="0" borderId="11" xfId="0" applyFont="1" applyBorder="1" applyAlignment="1">
      <alignment horizontal="left" vertical="center" wrapText="1" shrinkToFit="1"/>
    </xf>
    <xf numFmtId="0" fontId="43" fillId="33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43" fillId="0" borderId="10" xfId="0" applyFont="1" applyBorder="1" applyAlignment="1">
      <alignment vertical="center" wrapText="1" shrinkToFit="1"/>
    </xf>
    <xf numFmtId="0" fontId="45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 shrinkToFit="1"/>
    </xf>
    <xf numFmtId="0" fontId="43" fillId="33" borderId="0" xfId="0" applyFont="1" applyFill="1" applyAlignment="1">
      <alignment wrapText="1"/>
    </xf>
    <xf numFmtId="0" fontId="43" fillId="33" borderId="10" xfId="0" applyFont="1" applyFill="1" applyBorder="1" applyAlignment="1">
      <alignment horizontal="center" vertical="center" wrapText="1" shrinkToFit="1"/>
    </xf>
    <xf numFmtId="0" fontId="46" fillId="0" borderId="0" xfId="0" applyFont="1" applyAlignment="1">
      <alignment/>
    </xf>
    <xf numFmtId="0" fontId="43" fillId="34" borderId="10" xfId="0" applyFont="1" applyFill="1" applyBorder="1" applyAlignment="1">
      <alignment horizontal="center" vertical="center" wrapText="1" shrinkToFit="1"/>
    </xf>
    <xf numFmtId="14" fontId="43" fillId="0" borderId="10" xfId="0" applyNumberFormat="1" applyFont="1" applyBorder="1" applyAlignment="1">
      <alignment/>
    </xf>
    <xf numFmtId="0" fontId="43" fillId="34" borderId="10" xfId="0" applyFont="1" applyFill="1" applyBorder="1" applyAlignment="1">
      <alignment wrapText="1" shrinkToFit="1"/>
    </xf>
    <xf numFmtId="0" fontId="44" fillId="0" borderId="0" xfId="0" applyFont="1" applyBorder="1" applyAlignment="1">
      <alignment horizontal="center" vertical="center" wrapText="1" shrinkToFit="1"/>
    </xf>
    <xf numFmtId="0" fontId="43" fillId="0" borderId="0" xfId="0" applyFont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wrapText="1" shrinkToFit="1"/>
    </xf>
    <xf numFmtId="0" fontId="43" fillId="0" borderId="10" xfId="0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left" vertical="center" wrapText="1" shrinkToFit="1"/>
    </xf>
    <xf numFmtId="0" fontId="43" fillId="0" borderId="10" xfId="0" applyFont="1" applyFill="1" applyBorder="1" applyAlignment="1">
      <alignment horizontal="left" vertical="center" wrapText="1" shrinkToFit="1"/>
    </xf>
    <xf numFmtId="0" fontId="44" fillId="0" borderId="11" xfId="0" applyFont="1" applyBorder="1" applyAlignment="1">
      <alignment vertical="center" wrapText="1" shrinkToFit="1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 wrapText="1" shrinkToFit="1"/>
    </xf>
    <xf numFmtId="0" fontId="44" fillId="35" borderId="12" xfId="0" applyFont="1" applyFill="1" applyBorder="1" applyAlignment="1" applyProtection="1">
      <alignment vertical="center"/>
      <protection locked="0"/>
    </xf>
    <xf numFmtId="0" fontId="44" fillId="35" borderId="14" xfId="0" applyFont="1" applyFill="1" applyBorder="1" applyAlignment="1" applyProtection="1">
      <alignment vertical="center"/>
      <protection locked="0"/>
    </xf>
    <xf numFmtId="0" fontId="44" fillId="35" borderId="15" xfId="0" applyFont="1" applyFill="1" applyBorder="1" applyAlignment="1" applyProtection="1">
      <alignment vertical="center"/>
      <protection locked="0"/>
    </xf>
    <xf numFmtId="0" fontId="44" fillId="35" borderId="16" xfId="0" applyFont="1" applyFill="1" applyBorder="1" applyAlignment="1" applyProtection="1">
      <alignment vertical="center"/>
      <protection locked="0"/>
    </xf>
    <xf numFmtId="0" fontId="44" fillId="35" borderId="17" xfId="0" applyFont="1" applyFill="1" applyBorder="1" applyAlignment="1" applyProtection="1">
      <alignment vertical="center"/>
      <protection locked="0"/>
    </xf>
    <xf numFmtId="0" fontId="44" fillId="35" borderId="18" xfId="0" applyFont="1" applyFill="1" applyBorder="1" applyAlignment="1" applyProtection="1">
      <alignment vertical="center"/>
      <protection locked="0"/>
    </xf>
    <xf numFmtId="0" fontId="44" fillId="35" borderId="19" xfId="0" applyFont="1" applyFill="1" applyBorder="1" applyAlignment="1" applyProtection="1">
      <alignment vertical="center"/>
      <protection locked="0"/>
    </xf>
    <xf numFmtId="0" fontId="44" fillId="35" borderId="20" xfId="0" applyFont="1" applyFill="1" applyBorder="1" applyAlignment="1" applyProtection="1">
      <alignment vertical="center"/>
      <protection locked="0"/>
    </xf>
    <xf numFmtId="0" fontId="44" fillId="35" borderId="21" xfId="0" applyFont="1" applyFill="1" applyBorder="1" applyAlignment="1" applyProtection="1">
      <alignment vertical="center"/>
      <protection locked="0"/>
    </xf>
    <xf numFmtId="0" fontId="43" fillId="35" borderId="22" xfId="0" applyFont="1" applyFill="1" applyBorder="1" applyAlignment="1">
      <alignment/>
    </xf>
    <xf numFmtId="9" fontId="44" fillId="0" borderId="23" xfId="0" applyNumberFormat="1" applyFont="1" applyBorder="1" applyAlignment="1" applyProtection="1">
      <alignment vertical="center"/>
      <protection/>
    </xf>
    <xf numFmtId="9" fontId="43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24" xfId="0" applyFont="1" applyBorder="1" applyAlignment="1">
      <alignment vertical="center"/>
    </xf>
    <xf numFmtId="9" fontId="44" fillId="0" borderId="25" xfId="0" applyNumberFormat="1" applyFont="1" applyBorder="1" applyAlignment="1" applyProtection="1">
      <alignment vertical="center"/>
      <protection/>
    </xf>
    <xf numFmtId="0" fontId="43" fillId="0" borderId="26" xfId="0" applyFont="1" applyBorder="1" applyAlignment="1">
      <alignment horizontal="center" vertical="center"/>
    </xf>
    <xf numFmtId="9" fontId="44" fillId="0" borderId="26" xfId="0" applyNumberFormat="1" applyFont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wrapText="1" shrinkToFit="1"/>
    </xf>
    <xf numFmtId="0" fontId="43" fillId="33" borderId="10" xfId="0" applyFont="1" applyFill="1" applyBorder="1" applyAlignment="1">
      <alignment horizontal="center" wrapText="1" shrinkToFit="1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 wrapText="1" shrinkToFit="1"/>
    </xf>
    <xf numFmtId="0" fontId="43" fillId="34" borderId="10" xfId="0" applyFont="1" applyFill="1" applyBorder="1" applyAlignment="1">
      <alignment horizontal="center" wrapText="1" shrinkToFit="1"/>
    </xf>
    <xf numFmtId="0" fontId="43" fillId="0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14" fontId="43" fillId="34" borderId="10" xfId="0" applyNumberFormat="1" applyFont="1" applyFill="1" applyBorder="1" applyAlignment="1">
      <alignment/>
    </xf>
    <xf numFmtId="0" fontId="43" fillId="0" borderId="10" xfId="0" applyFont="1" applyBorder="1" applyAlignment="1">
      <alignment horizontal="left" wrapText="1" shrinkToFit="1"/>
    </xf>
    <xf numFmtId="0" fontId="43" fillId="33" borderId="10" xfId="0" applyFont="1" applyFill="1" applyBorder="1" applyAlignment="1">
      <alignment horizontal="left" wrapText="1" shrinkToFit="1"/>
    </xf>
    <xf numFmtId="0" fontId="43" fillId="0" borderId="10" xfId="0" applyFont="1" applyFill="1" applyBorder="1" applyAlignment="1">
      <alignment horizontal="left" wrapText="1" shrinkToFit="1"/>
    </xf>
    <xf numFmtId="0" fontId="43" fillId="0" borderId="10" xfId="0" applyFont="1" applyBorder="1" applyAlignment="1">
      <alignment horizontal="left"/>
    </xf>
    <xf numFmtId="0" fontId="43" fillId="34" borderId="10" xfId="0" applyFont="1" applyFill="1" applyBorder="1" applyAlignment="1">
      <alignment horizontal="left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11" xfId="0" applyFont="1" applyBorder="1" applyAlignment="1">
      <alignment horizontal="center" vertical="center" wrapText="1" shrinkToFit="1"/>
    </xf>
    <xf numFmtId="0" fontId="43" fillId="0" borderId="27" xfId="0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43" fillId="0" borderId="11" xfId="0" applyFont="1" applyBorder="1" applyAlignment="1">
      <alignment horizontal="left" wrapText="1" shrinkToFit="1"/>
    </xf>
    <xf numFmtId="0" fontId="43" fillId="0" borderId="12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4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43" fillId="0" borderId="15" xfId="0" applyFont="1" applyFill="1" applyBorder="1" applyAlignment="1">
      <alignment horizontal="left"/>
    </xf>
    <xf numFmtId="0" fontId="43" fillId="0" borderId="27" xfId="0" applyFont="1" applyFill="1" applyBorder="1" applyAlignment="1">
      <alignment horizontal="left" wrapText="1" shrinkToFit="1"/>
    </xf>
    <xf numFmtId="0" fontId="43" fillId="0" borderId="12" xfId="0" applyFont="1" applyFill="1" applyBorder="1" applyAlignment="1">
      <alignment horizontal="left" vertical="top"/>
    </xf>
    <xf numFmtId="0" fontId="43" fillId="0" borderId="11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left" vertical="top"/>
    </xf>
    <xf numFmtId="14" fontId="43" fillId="0" borderId="14" xfId="0" applyNumberFormat="1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14" fontId="43" fillId="0" borderId="10" xfId="0" applyNumberFormat="1" applyFont="1" applyFill="1" applyBorder="1" applyAlignment="1">
      <alignment horizontal="left"/>
    </xf>
    <xf numFmtId="0" fontId="44" fillId="0" borderId="13" xfId="0" applyFont="1" applyBorder="1" applyAlignment="1">
      <alignment vertical="center"/>
    </xf>
    <xf numFmtId="0" fontId="43" fillId="0" borderId="12" xfId="0" applyFont="1" applyFill="1" applyBorder="1" applyAlignment="1">
      <alignment horizontal="left"/>
    </xf>
    <xf numFmtId="0" fontId="43" fillId="0" borderId="11" xfId="0" applyFont="1" applyFill="1" applyBorder="1" applyAlignment="1">
      <alignment horizontal="left" wrapText="1" shrinkToFit="1"/>
    </xf>
    <xf numFmtId="0" fontId="43" fillId="0" borderId="28" xfId="0" applyFont="1" applyFill="1" applyBorder="1" applyAlignment="1">
      <alignment horizontal="left" wrapText="1" shrinkToFit="1"/>
    </xf>
    <xf numFmtId="0" fontId="43" fillId="0" borderId="29" xfId="0" applyFont="1" applyBorder="1" applyAlignment="1">
      <alignment horizontal="center" vertical="center" wrapText="1" shrinkToFit="1"/>
    </xf>
    <xf numFmtId="9" fontId="47" fillId="0" borderId="30" xfId="0" applyNumberFormat="1" applyFont="1" applyBorder="1" applyAlignment="1" applyProtection="1">
      <alignment vertical="center"/>
      <protection/>
    </xf>
    <xf numFmtId="0" fontId="47" fillId="0" borderId="31" xfId="0" applyFont="1" applyFill="1" applyBorder="1" applyAlignment="1">
      <alignment vertical="center" wrapText="1" shrinkToFit="1"/>
    </xf>
    <xf numFmtId="0" fontId="47" fillId="0" borderId="31" xfId="0" applyFont="1" applyFill="1" applyBorder="1" applyAlignment="1" applyProtection="1">
      <alignment vertical="center"/>
      <protection locked="0"/>
    </xf>
    <xf numFmtId="0" fontId="47" fillId="0" borderId="31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wrapText="1" shrinkToFit="1"/>
    </xf>
    <xf numFmtId="0" fontId="48" fillId="0" borderId="10" xfId="0" applyFont="1" applyFill="1" applyBorder="1" applyAlignment="1">
      <alignment horizontal="left" wrapText="1" shrinkToFit="1"/>
    </xf>
    <xf numFmtId="0" fontId="48" fillId="0" borderId="10" xfId="0" applyFont="1" applyFill="1" applyBorder="1" applyAlignment="1">
      <alignment horizontal="center" wrapText="1" shrinkToFit="1"/>
    </xf>
    <xf numFmtId="0" fontId="48" fillId="0" borderId="10" xfId="0" applyFont="1" applyBorder="1" applyAlignment="1">
      <alignment/>
    </xf>
    <xf numFmtId="0" fontId="47" fillId="0" borderId="32" xfId="0" applyFont="1" applyFill="1" applyBorder="1" applyAlignment="1">
      <alignment horizontal="left"/>
    </xf>
    <xf numFmtId="0" fontId="47" fillId="0" borderId="31" xfId="0" applyFont="1" applyFill="1" applyBorder="1" applyAlignment="1">
      <alignment horizontal="left" wrapText="1" shrinkToFit="1"/>
    </xf>
    <xf numFmtId="0" fontId="49" fillId="0" borderId="31" xfId="0" applyFont="1" applyFill="1" applyBorder="1" applyAlignment="1">
      <alignment horizontal="left" wrapText="1" shrinkToFit="1"/>
    </xf>
    <xf numFmtId="0" fontId="49" fillId="0" borderId="31" xfId="0" applyFont="1" applyBorder="1" applyAlignment="1">
      <alignment horizontal="center" vertical="center" wrapText="1" shrinkToFit="1"/>
    </xf>
    <xf numFmtId="0" fontId="43" fillId="0" borderId="33" xfId="0" applyFont="1" applyFill="1" applyBorder="1" applyAlignment="1">
      <alignment horizontal="left" wrapText="1" shrinkToFit="1"/>
    </xf>
    <xf numFmtId="0" fontId="43" fillId="0" borderId="17" xfId="0" applyFont="1" applyFill="1" applyBorder="1" applyAlignment="1">
      <alignment horizontal="center" vertical="center" wrapText="1" shrinkToFit="1"/>
    </xf>
    <xf numFmtId="0" fontId="43" fillId="0" borderId="24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 wrapText="1" shrinkToFit="1"/>
    </xf>
    <xf numFmtId="0" fontId="43" fillId="0" borderId="13" xfId="0" applyFont="1" applyFill="1" applyBorder="1" applyAlignment="1">
      <alignment horizontal="center" vertical="center" wrapText="1" shrinkToFit="1"/>
    </xf>
    <xf numFmtId="0" fontId="47" fillId="0" borderId="34" xfId="0" applyFont="1" applyFill="1" applyBorder="1" applyAlignment="1">
      <alignment horizontal="left"/>
    </xf>
    <xf numFmtId="0" fontId="47" fillId="0" borderId="35" xfId="0" applyFont="1" applyFill="1" applyBorder="1" applyAlignment="1">
      <alignment horizontal="left" wrapText="1" shrinkToFit="1"/>
    </xf>
    <xf numFmtId="0" fontId="47" fillId="0" borderId="35" xfId="0" applyFont="1" applyFill="1" applyBorder="1" applyAlignment="1">
      <alignment horizontal="center" vertical="center" wrapText="1" shrinkToFit="1"/>
    </xf>
    <xf numFmtId="0" fontId="47" fillId="0" borderId="36" xfId="0" applyFont="1" applyFill="1" applyBorder="1" applyAlignment="1" applyProtection="1">
      <alignment vertical="center"/>
      <protection locked="0"/>
    </xf>
    <xf numFmtId="9" fontId="47" fillId="0" borderId="30" xfId="0" applyNumberFormat="1" applyFont="1" applyFill="1" applyBorder="1" applyAlignment="1" applyProtection="1">
      <alignment vertical="center"/>
      <protection/>
    </xf>
    <xf numFmtId="0" fontId="43" fillId="0" borderId="22" xfId="0" applyFont="1" applyBorder="1" applyAlignment="1" applyProtection="1">
      <alignment/>
      <protection/>
    </xf>
    <xf numFmtId="0" fontId="43" fillId="0" borderId="37" xfId="0" applyFont="1" applyBorder="1" applyAlignment="1" applyProtection="1">
      <alignment/>
      <protection/>
    </xf>
    <xf numFmtId="9" fontId="43" fillId="0" borderId="37" xfId="0" applyNumberFormat="1" applyFont="1" applyBorder="1" applyAlignment="1" applyProtection="1">
      <alignment/>
      <protection/>
    </xf>
    <xf numFmtId="0" fontId="44" fillId="36" borderId="38" xfId="0" applyFont="1" applyFill="1" applyBorder="1" applyAlignment="1" applyProtection="1">
      <alignment horizontal="center" vertical="center" wrapText="1" shrinkToFit="1"/>
      <protection/>
    </xf>
    <xf numFmtId="0" fontId="44" fillId="36" borderId="39" xfId="0" applyFont="1" applyFill="1" applyBorder="1" applyAlignment="1" applyProtection="1">
      <alignment horizontal="center" vertical="center" wrapText="1" shrinkToFit="1"/>
      <protection/>
    </xf>
    <xf numFmtId="0" fontId="44" fillId="36" borderId="40" xfId="0" applyFont="1" applyFill="1" applyBorder="1" applyAlignment="1" applyProtection="1">
      <alignment horizontal="center" vertical="center" wrapText="1" shrinkToFit="1"/>
      <protection/>
    </xf>
    <xf numFmtId="0" fontId="44" fillId="36" borderId="41" xfId="0" applyFont="1" applyFill="1" applyBorder="1" applyAlignment="1" applyProtection="1">
      <alignment horizontal="center" vertical="center" wrapText="1" shrinkToFit="1"/>
      <protection/>
    </xf>
    <xf numFmtId="0" fontId="44" fillId="36" borderId="40" xfId="0" applyFont="1" applyFill="1" applyBorder="1" applyAlignment="1" applyProtection="1">
      <alignment horizontal="center" vertical="center"/>
      <protection/>
    </xf>
    <xf numFmtId="0" fontId="44" fillId="36" borderId="42" xfId="0" applyFont="1" applyFill="1" applyBorder="1" applyAlignment="1" applyProtection="1">
      <alignment horizontal="center" vertical="center" wrapText="1" shrinkToFit="1"/>
      <protection/>
    </xf>
    <xf numFmtId="0" fontId="44" fillId="36" borderId="43" xfId="0" applyFont="1" applyFill="1" applyBorder="1" applyAlignment="1" applyProtection="1">
      <alignment horizontal="center" vertical="center" wrapText="1" shrinkToFit="1"/>
      <protection/>
    </xf>
    <xf numFmtId="0" fontId="44" fillId="36" borderId="44" xfId="0" applyFont="1" applyFill="1" applyBorder="1" applyAlignment="1" applyProtection="1">
      <alignment horizontal="center" vertical="center" wrapText="1" shrinkToFit="1"/>
      <protection/>
    </xf>
    <xf numFmtId="0" fontId="44" fillId="36" borderId="45" xfId="0" applyFont="1" applyFill="1" applyBorder="1" applyAlignment="1" applyProtection="1">
      <alignment horizontal="center" vertical="center" wrapText="1" shrinkToFit="1"/>
      <protection/>
    </xf>
    <xf numFmtId="0" fontId="44" fillId="36" borderId="46" xfId="0" applyFont="1" applyFill="1" applyBorder="1" applyAlignment="1" applyProtection="1">
      <alignment horizontal="center" vertical="center" wrapText="1" shrinkToFit="1"/>
      <protection/>
    </xf>
    <xf numFmtId="0" fontId="44" fillId="36" borderId="47" xfId="0" applyFont="1" applyFill="1" applyBorder="1" applyAlignment="1" applyProtection="1">
      <alignment horizontal="center" vertical="center" wrapText="1" shrinkToFit="1"/>
      <protection/>
    </xf>
    <xf numFmtId="0" fontId="44" fillId="36" borderId="48" xfId="0" applyFont="1" applyFill="1" applyBorder="1" applyAlignment="1" applyProtection="1">
      <alignment horizontal="center" vertical="center" wrapText="1" shrinkToFit="1"/>
      <protection/>
    </xf>
    <xf numFmtId="0" fontId="44" fillId="36" borderId="45" xfId="0" applyFont="1" applyFill="1" applyBorder="1" applyAlignment="1" applyProtection="1">
      <alignment horizontal="center" vertical="center"/>
      <protection/>
    </xf>
    <xf numFmtId="0" fontId="47" fillId="0" borderId="49" xfId="0" applyFont="1" applyBorder="1" applyAlignment="1" applyProtection="1">
      <alignment/>
      <protection/>
    </xf>
    <xf numFmtId="0" fontId="47" fillId="0" borderId="50" xfId="0" applyFont="1" applyBorder="1" applyAlignment="1" applyProtection="1">
      <alignment horizontal="center" vertical="center" shrinkToFit="1"/>
      <protection/>
    </xf>
    <xf numFmtId="0" fontId="43" fillId="0" borderId="51" xfId="0" applyFont="1" applyBorder="1" applyAlignment="1" applyProtection="1">
      <alignment wrapText="1" shrinkToFit="1"/>
      <protection/>
    </xf>
    <xf numFmtId="0" fontId="44" fillId="0" borderId="51" xfId="0" applyFont="1" applyBorder="1" applyAlignment="1" applyProtection="1">
      <alignment horizontal="center"/>
      <protection/>
    </xf>
    <xf numFmtId="0" fontId="44" fillId="0" borderId="52" xfId="0" applyFont="1" applyBorder="1" applyAlignment="1" applyProtection="1">
      <alignment horizontal="center"/>
      <protection/>
    </xf>
    <xf numFmtId="0" fontId="44" fillId="0" borderId="53" xfId="0" applyFont="1" applyBorder="1" applyAlignment="1" applyProtection="1">
      <alignment horizontal="center"/>
      <protection/>
    </xf>
    <xf numFmtId="0" fontId="43" fillId="0" borderId="0" xfId="0" applyFont="1" applyFill="1" applyAlignment="1">
      <alignment horizontal="left"/>
    </xf>
    <xf numFmtId="0" fontId="43" fillId="0" borderId="27" xfId="0" applyFont="1" applyFill="1" applyBorder="1" applyAlignment="1">
      <alignment horizontal="left" vertical="center" wrapText="1" shrinkToFit="1"/>
    </xf>
    <xf numFmtId="0" fontId="43" fillId="0" borderId="27" xfId="0" applyFont="1" applyBorder="1" applyAlignment="1">
      <alignment horizontal="left" vertical="center" wrapText="1" shrinkToFit="1"/>
    </xf>
    <xf numFmtId="0" fontId="43" fillId="0" borderId="0" xfId="0" applyFont="1" applyFill="1" applyAlignment="1" applyProtection="1">
      <alignment/>
      <protection locked="0"/>
    </xf>
    <xf numFmtId="0" fontId="43" fillId="0" borderId="37" xfId="0" applyFont="1" applyFill="1" applyBorder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44" fillId="0" borderId="10" xfId="0" applyFont="1" applyBorder="1" applyAlignment="1">
      <alignment horizontal="center" vertical="center" wrapText="1" shrinkToFit="1"/>
    </xf>
    <xf numFmtId="0" fontId="43" fillId="0" borderId="27" xfId="0" applyFont="1" applyBorder="1" applyAlignment="1">
      <alignment horizontal="left" vertical="center" wrapText="1" shrinkToFit="1"/>
    </xf>
    <xf numFmtId="0" fontId="43" fillId="0" borderId="11" xfId="0" applyFont="1" applyBorder="1" applyAlignment="1">
      <alignment horizontal="left" vertical="center" wrapText="1" shrinkToFit="1"/>
    </xf>
    <xf numFmtId="0" fontId="43" fillId="0" borderId="27" xfId="0" applyFont="1" applyBorder="1" applyAlignment="1">
      <alignment horizontal="left" wrapText="1" shrinkToFit="1"/>
    </xf>
    <xf numFmtId="0" fontId="43" fillId="0" borderId="11" xfId="0" applyFont="1" applyBorder="1" applyAlignment="1">
      <alignment horizontal="left" wrapText="1" shrinkToFit="1"/>
    </xf>
    <xf numFmtId="0" fontId="43" fillId="0" borderId="13" xfId="0" applyFont="1" applyBorder="1" applyAlignment="1">
      <alignment horizontal="left" vertical="center" wrapText="1" shrinkToFit="1"/>
    </xf>
    <xf numFmtId="0" fontId="43" fillId="0" borderId="27" xfId="0" applyFont="1" applyFill="1" applyBorder="1" applyAlignment="1">
      <alignment horizontal="left" vertical="center" wrapText="1" shrinkToFit="1"/>
    </xf>
    <xf numFmtId="0" fontId="43" fillId="0" borderId="11" xfId="0" applyFont="1" applyFill="1" applyBorder="1" applyAlignment="1">
      <alignment horizontal="left" vertical="center" wrapText="1" shrinkToFi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 applyProtection="1">
      <alignment horizontal="center"/>
      <protection locked="0"/>
    </xf>
    <xf numFmtId="0" fontId="44" fillId="36" borderId="54" xfId="0" applyFont="1" applyFill="1" applyBorder="1" applyAlignment="1" applyProtection="1">
      <alignment horizontal="center" vertical="center" wrapText="1" shrinkToFit="1"/>
      <protection/>
    </xf>
    <xf numFmtId="0" fontId="44" fillId="36" borderId="55" xfId="0" applyFont="1" applyFill="1" applyBorder="1" applyAlignment="1" applyProtection="1">
      <alignment horizontal="center" vertical="center" wrapText="1" shrinkToFit="1"/>
      <protection/>
    </xf>
    <xf numFmtId="0" fontId="44" fillId="36" borderId="56" xfId="0" applyFont="1" applyFill="1" applyBorder="1" applyAlignment="1" applyProtection="1">
      <alignment horizontal="center" vertical="center" wrapText="1" shrinkToFit="1"/>
      <protection/>
    </xf>
    <xf numFmtId="0" fontId="44" fillId="36" borderId="14" xfId="0" applyFont="1" applyFill="1" applyBorder="1" applyAlignment="1" applyProtection="1">
      <alignment horizontal="center" vertical="center" wrapText="1" shrinkToFit="1"/>
      <protection/>
    </xf>
    <xf numFmtId="0" fontId="44" fillId="36" borderId="10" xfId="0" applyFont="1" applyFill="1" applyBorder="1" applyAlignment="1" applyProtection="1">
      <alignment horizontal="center" vertical="center" wrapText="1" shrinkToFit="1"/>
      <protection/>
    </xf>
    <xf numFmtId="0" fontId="44" fillId="36" borderId="29" xfId="0" applyFont="1" applyFill="1" applyBorder="1" applyAlignment="1" applyProtection="1">
      <alignment horizontal="center" vertical="center" wrapText="1" shrinkToFit="1"/>
      <protection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right"/>
    </xf>
    <xf numFmtId="0" fontId="44" fillId="36" borderId="57" xfId="0" applyFont="1" applyFill="1" applyBorder="1" applyAlignment="1" applyProtection="1">
      <alignment horizontal="center" vertical="center" wrapText="1" shrinkToFit="1"/>
      <protection/>
    </xf>
    <xf numFmtId="0" fontId="44" fillId="36" borderId="58" xfId="0" applyFont="1" applyFill="1" applyBorder="1" applyAlignment="1" applyProtection="1">
      <alignment horizontal="center" vertical="center" wrapText="1" shrinkToFit="1"/>
      <protection/>
    </xf>
    <xf numFmtId="0" fontId="44" fillId="36" borderId="59" xfId="0" applyFont="1" applyFill="1" applyBorder="1" applyAlignment="1" applyProtection="1">
      <alignment horizontal="center" vertical="center" wrapText="1" shrinkToFit="1"/>
      <protection/>
    </xf>
    <xf numFmtId="0" fontId="44" fillId="36" borderId="60" xfId="0" applyFont="1" applyFill="1" applyBorder="1" applyAlignment="1" applyProtection="1">
      <alignment horizontal="center" vertical="center" wrapText="1" shrinkToFit="1"/>
      <protection/>
    </xf>
    <xf numFmtId="0" fontId="44" fillId="36" borderId="61" xfId="0" applyFont="1" applyFill="1" applyBorder="1" applyAlignment="1" applyProtection="1">
      <alignment horizontal="center" vertical="center" wrapText="1" shrinkToFit="1"/>
      <protection/>
    </xf>
    <xf numFmtId="0" fontId="44" fillId="36" borderId="14" xfId="0" applyFont="1" applyFill="1" applyBorder="1" applyAlignment="1" applyProtection="1">
      <alignment horizontal="center" wrapText="1" shrinkToFit="1"/>
      <protection/>
    </xf>
    <xf numFmtId="0" fontId="44" fillId="36" borderId="10" xfId="0" applyFont="1" applyFill="1" applyBorder="1" applyAlignment="1" applyProtection="1">
      <alignment horizontal="center" wrapText="1" shrinkToFit="1"/>
      <protection/>
    </xf>
    <xf numFmtId="0" fontId="44" fillId="36" borderId="40" xfId="0" applyFont="1" applyFill="1" applyBorder="1" applyAlignment="1" applyProtection="1">
      <alignment horizontal="center" vertical="center" wrapText="1" shrinkToFit="1"/>
      <protection/>
    </xf>
    <xf numFmtId="0" fontId="47" fillId="0" borderId="62" xfId="0" applyFont="1" applyBorder="1" applyAlignment="1">
      <alignment horizontal="right"/>
    </xf>
    <xf numFmtId="0" fontId="47" fillId="0" borderId="63" xfId="0" applyFont="1" applyBorder="1" applyAlignment="1">
      <alignment horizontal="right"/>
    </xf>
    <xf numFmtId="0" fontId="43" fillId="35" borderId="22" xfId="0" applyFont="1" applyFill="1" applyBorder="1" applyAlignment="1" applyProtection="1">
      <alignment horizontal="center"/>
      <protection locked="0"/>
    </xf>
    <xf numFmtId="0" fontId="43" fillId="35" borderId="37" xfId="0" applyFont="1" applyFill="1" applyBorder="1" applyAlignment="1" applyProtection="1">
      <alignment horizontal="center"/>
      <protection locked="0"/>
    </xf>
    <xf numFmtId="0" fontId="43" fillId="0" borderId="37" xfId="0" applyFont="1" applyFill="1" applyBorder="1" applyAlignment="1" applyProtection="1">
      <alignment horizontal="center"/>
      <protection locked="0"/>
    </xf>
    <xf numFmtId="0" fontId="44" fillId="36" borderId="64" xfId="0" applyFont="1" applyFill="1" applyBorder="1" applyAlignment="1" applyProtection="1">
      <alignment horizontal="center" vertical="center" wrapText="1" shrinkToFit="1"/>
      <protection/>
    </xf>
    <xf numFmtId="0" fontId="44" fillId="36" borderId="65" xfId="0" applyFont="1" applyFill="1" applyBorder="1" applyAlignment="1" applyProtection="1">
      <alignment horizontal="center" vertical="center" wrapText="1" shrinkToFit="1"/>
      <protection/>
    </xf>
    <xf numFmtId="0" fontId="44" fillId="36" borderId="39" xfId="0" applyFont="1" applyFill="1" applyBorder="1" applyAlignment="1" applyProtection="1">
      <alignment horizontal="center" vertical="center" wrapText="1" shrinkToFit="1"/>
      <protection/>
    </xf>
    <xf numFmtId="0" fontId="44" fillId="36" borderId="17" xfId="0" applyFont="1" applyFill="1" applyBorder="1" applyAlignment="1" applyProtection="1">
      <alignment horizontal="center" wrapText="1" shrinkToFi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54" sqref="D54"/>
    </sheetView>
  </sheetViews>
  <sheetFormatPr defaultColWidth="8.8515625" defaultRowHeight="15"/>
  <cols>
    <col min="1" max="1" width="7.7109375" style="1" customWidth="1"/>
    <col min="2" max="2" width="39.00390625" style="9" customWidth="1"/>
    <col min="3" max="3" width="14.28125" style="9" customWidth="1"/>
    <col min="4" max="4" width="7.421875" style="9" customWidth="1"/>
    <col min="5" max="5" width="25.421875" style="9" customWidth="1"/>
    <col min="6" max="6" width="15.421875" style="9" customWidth="1"/>
    <col min="7" max="7" width="35.00390625" style="9" customWidth="1"/>
    <col min="8" max="8" width="13.140625" style="1" customWidth="1"/>
    <col min="9" max="9" width="13.28125" style="1" customWidth="1"/>
    <col min="10" max="16384" width="8.8515625" style="1" customWidth="1"/>
  </cols>
  <sheetData>
    <row r="1" ht="15.75">
      <c r="A1" s="18" t="s">
        <v>363</v>
      </c>
    </row>
    <row r="2" ht="12.75">
      <c r="G2" s="9" t="s">
        <v>172</v>
      </c>
    </row>
    <row r="3" spans="1:8" ht="12.75" customHeight="1">
      <c r="A3" s="141" t="s">
        <v>6</v>
      </c>
      <c r="B3" s="141" t="s">
        <v>1</v>
      </c>
      <c r="C3" s="141" t="s">
        <v>2</v>
      </c>
      <c r="D3" s="141"/>
      <c r="E3" s="141" t="s">
        <v>5</v>
      </c>
      <c r="F3" s="141" t="s">
        <v>34</v>
      </c>
      <c r="G3" s="141" t="s">
        <v>0</v>
      </c>
      <c r="H3" s="141" t="s">
        <v>293</v>
      </c>
    </row>
    <row r="4" spans="1:8" ht="25.5">
      <c r="A4" s="141"/>
      <c r="B4" s="141"/>
      <c r="C4" s="46" t="s">
        <v>3</v>
      </c>
      <c r="D4" s="46" t="s">
        <v>4</v>
      </c>
      <c r="E4" s="141"/>
      <c r="F4" s="141"/>
      <c r="G4" s="141"/>
      <c r="H4" s="141"/>
    </row>
    <row r="5" spans="1:8" ht="12.75">
      <c r="A5" s="2" t="s">
        <v>7</v>
      </c>
      <c r="B5" s="46" t="s">
        <v>8</v>
      </c>
      <c r="C5" s="3"/>
      <c r="D5" s="3"/>
      <c r="E5" s="3"/>
      <c r="F5" s="3"/>
      <c r="G5" s="3"/>
      <c r="H5" s="4"/>
    </row>
    <row r="6" spans="1:8" ht="38.25">
      <c r="A6" s="4" t="s">
        <v>9</v>
      </c>
      <c r="B6" s="3" t="s">
        <v>31</v>
      </c>
      <c r="C6" s="60" t="s">
        <v>32</v>
      </c>
      <c r="D6" s="5">
        <v>3</v>
      </c>
      <c r="E6" s="60" t="s">
        <v>33</v>
      </c>
      <c r="F6" s="8" t="s">
        <v>35</v>
      </c>
      <c r="G6" s="142" t="s">
        <v>13</v>
      </c>
      <c r="H6" s="4"/>
    </row>
    <row r="7" spans="1:8" ht="25.5">
      <c r="A7" s="4" t="s">
        <v>10</v>
      </c>
      <c r="B7" s="3" t="s">
        <v>47</v>
      </c>
      <c r="C7" s="60" t="s">
        <v>48</v>
      </c>
      <c r="D7" s="5">
        <v>3</v>
      </c>
      <c r="E7" s="60" t="s">
        <v>49</v>
      </c>
      <c r="F7" s="8" t="s">
        <v>35</v>
      </c>
      <c r="G7" s="143"/>
      <c r="H7" s="4"/>
    </row>
    <row r="8" spans="1:8" ht="12.75">
      <c r="A8" s="4" t="s">
        <v>11</v>
      </c>
      <c r="B8" s="3" t="s">
        <v>50</v>
      </c>
      <c r="C8" s="60" t="s">
        <v>51</v>
      </c>
      <c r="D8" s="5">
        <v>20</v>
      </c>
      <c r="E8" s="60" t="s">
        <v>54</v>
      </c>
      <c r="F8" s="60" t="s">
        <v>35</v>
      </c>
      <c r="G8" s="60"/>
      <c r="H8" s="4"/>
    </row>
    <row r="9" spans="1:8" ht="12.75">
      <c r="A9" s="4" t="s">
        <v>12</v>
      </c>
      <c r="B9" s="3" t="s">
        <v>52</v>
      </c>
      <c r="C9" s="60" t="s">
        <v>55</v>
      </c>
      <c r="D9" s="5">
        <v>200</v>
      </c>
      <c r="E9" s="60" t="s">
        <v>57</v>
      </c>
      <c r="F9" s="8" t="s">
        <v>35</v>
      </c>
      <c r="G9" s="144" t="s">
        <v>58</v>
      </c>
      <c r="H9" s="4"/>
    </row>
    <row r="10" spans="1:8" ht="12.75">
      <c r="A10" s="4" t="s">
        <v>53</v>
      </c>
      <c r="B10" s="3" t="s">
        <v>56</v>
      </c>
      <c r="C10" s="60" t="s">
        <v>55</v>
      </c>
      <c r="D10" s="5">
        <v>40</v>
      </c>
      <c r="E10" s="60" t="s">
        <v>57</v>
      </c>
      <c r="F10" s="8" t="s">
        <v>35</v>
      </c>
      <c r="G10" s="145"/>
      <c r="H10" s="4"/>
    </row>
    <row r="11" spans="1:8" ht="12.75" customHeight="1">
      <c r="A11" s="4" t="s">
        <v>59</v>
      </c>
      <c r="B11" s="3" t="s">
        <v>60</v>
      </c>
      <c r="C11" s="60" t="s">
        <v>61</v>
      </c>
      <c r="D11" s="27">
        <v>30</v>
      </c>
      <c r="E11" s="60" t="s">
        <v>62</v>
      </c>
      <c r="F11" s="60" t="s">
        <v>35</v>
      </c>
      <c r="G11" s="28" t="s">
        <v>13</v>
      </c>
      <c r="H11" s="4"/>
    </row>
    <row r="12" spans="1:8" ht="25.5">
      <c r="A12" s="4" t="s">
        <v>63</v>
      </c>
      <c r="B12" s="3" t="s">
        <v>64</v>
      </c>
      <c r="C12" s="60" t="s">
        <v>43</v>
      </c>
      <c r="D12" s="27">
        <v>10</v>
      </c>
      <c r="E12" s="60" t="s">
        <v>65</v>
      </c>
      <c r="F12" s="8" t="s">
        <v>35</v>
      </c>
      <c r="G12" s="60"/>
      <c r="H12" s="4"/>
    </row>
    <row r="13" spans="1:8" ht="12.75">
      <c r="A13" s="4" t="s">
        <v>171</v>
      </c>
      <c r="B13" s="3" t="s">
        <v>66</v>
      </c>
      <c r="C13" s="60" t="s">
        <v>67</v>
      </c>
      <c r="D13" s="51">
        <v>100</v>
      </c>
      <c r="E13" s="60" t="s">
        <v>68</v>
      </c>
      <c r="F13" s="60" t="s">
        <v>35</v>
      </c>
      <c r="G13" s="60"/>
      <c r="H13" s="4"/>
    </row>
    <row r="14" spans="1:8" ht="12.75">
      <c r="A14" s="4" t="s">
        <v>205</v>
      </c>
      <c r="B14" s="3" t="s">
        <v>176</v>
      </c>
      <c r="C14" s="60" t="s">
        <v>199</v>
      </c>
      <c r="D14" s="5">
        <v>24</v>
      </c>
      <c r="E14" s="60" t="s">
        <v>177</v>
      </c>
      <c r="F14" s="60" t="s">
        <v>35</v>
      </c>
      <c r="G14" s="60"/>
      <c r="H14" s="4"/>
    </row>
    <row r="15" spans="1:8" ht="25.5">
      <c r="A15" s="4" t="s">
        <v>206</v>
      </c>
      <c r="B15" s="3" t="s">
        <v>178</v>
      </c>
      <c r="C15" s="60" t="s">
        <v>199</v>
      </c>
      <c r="D15" s="5">
        <v>8</v>
      </c>
      <c r="E15" s="60" t="s">
        <v>201</v>
      </c>
      <c r="F15" s="60" t="s">
        <v>35</v>
      </c>
      <c r="G15" s="60" t="s">
        <v>200</v>
      </c>
      <c r="H15" s="4"/>
    </row>
    <row r="16" spans="1:8" ht="51">
      <c r="A16" s="4" t="s">
        <v>207</v>
      </c>
      <c r="B16" s="3" t="s">
        <v>180</v>
      </c>
      <c r="C16" s="60" t="s">
        <v>199</v>
      </c>
      <c r="D16" s="5">
        <v>100</v>
      </c>
      <c r="E16" s="8" t="s">
        <v>181</v>
      </c>
      <c r="F16" s="60" t="s">
        <v>35</v>
      </c>
      <c r="G16" s="8" t="s">
        <v>13</v>
      </c>
      <c r="H16" s="4"/>
    </row>
    <row r="17" spans="1:8" ht="76.5">
      <c r="A17" s="4" t="s">
        <v>208</v>
      </c>
      <c r="B17" s="3" t="s">
        <v>182</v>
      </c>
      <c r="C17" s="60" t="s">
        <v>183</v>
      </c>
      <c r="D17" s="5">
        <v>20</v>
      </c>
      <c r="E17" s="60" t="s">
        <v>179</v>
      </c>
      <c r="F17" s="60" t="s">
        <v>35</v>
      </c>
      <c r="G17" s="8"/>
      <c r="H17" s="4"/>
    </row>
    <row r="18" spans="1:8" ht="51">
      <c r="A18" s="4" t="s">
        <v>209</v>
      </c>
      <c r="B18" s="3" t="s">
        <v>184</v>
      </c>
      <c r="C18" s="60" t="s">
        <v>185</v>
      </c>
      <c r="D18" s="52">
        <v>4</v>
      </c>
      <c r="E18" s="60" t="s">
        <v>186</v>
      </c>
      <c r="F18" s="60" t="s">
        <v>35</v>
      </c>
      <c r="G18" s="8"/>
      <c r="H18" s="4"/>
    </row>
    <row r="19" spans="1:8" ht="51">
      <c r="A19" s="4" t="s">
        <v>210</v>
      </c>
      <c r="B19" s="3" t="s">
        <v>297</v>
      </c>
      <c r="C19" s="60" t="s">
        <v>187</v>
      </c>
      <c r="D19" s="52">
        <v>10</v>
      </c>
      <c r="E19" s="60" t="s">
        <v>186</v>
      </c>
      <c r="F19" s="60" t="s">
        <v>188</v>
      </c>
      <c r="G19" s="8"/>
      <c r="H19" s="4"/>
    </row>
    <row r="20" spans="1:8" ht="25.5">
      <c r="A20" s="4" t="s">
        <v>211</v>
      </c>
      <c r="B20" s="14" t="s">
        <v>189</v>
      </c>
      <c r="C20" s="61" t="s">
        <v>173</v>
      </c>
      <c r="D20" s="53">
        <v>30</v>
      </c>
      <c r="E20" s="61" t="s">
        <v>202</v>
      </c>
      <c r="F20" s="60" t="s">
        <v>35</v>
      </c>
      <c r="G20" s="8"/>
      <c r="H20" s="4"/>
    </row>
    <row r="21" spans="1:8" ht="38.25">
      <c r="A21" s="4" t="s">
        <v>212</v>
      </c>
      <c r="B21" s="3" t="s">
        <v>190</v>
      </c>
      <c r="C21" s="60" t="s">
        <v>191</v>
      </c>
      <c r="D21" s="52">
        <v>6</v>
      </c>
      <c r="E21" s="60" t="s">
        <v>192</v>
      </c>
      <c r="F21" s="60" t="s">
        <v>35</v>
      </c>
      <c r="G21" s="8"/>
      <c r="H21" s="4"/>
    </row>
    <row r="22" spans="1:8" ht="25.5">
      <c r="A22" s="4" t="s">
        <v>213</v>
      </c>
      <c r="B22" s="3" t="s">
        <v>218</v>
      </c>
      <c r="C22" s="8"/>
      <c r="D22" s="52"/>
      <c r="E22" s="60"/>
      <c r="F22" s="60"/>
      <c r="G22" s="8"/>
      <c r="H22" s="4"/>
    </row>
    <row r="23" spans="1:8" ht="12.75">
      <c r="A23" s="4" t="s">
        <v>442</v>
      </c>
      <c r="B23" s="3" t="s">
        <v>219</v>
      </c>
      <c r="C23" s="8" t="s">
        <v>81</v>
      </c>
      <c r="D23" s="52">
        <v>1</v>
      </c>
      <c r="E23" s="60" t="s">
        <v>203</v>
      </c>
      <c r="F23" s="60" t="s">
        <v>35</v>
      </c>
      <c r="G23" s="8"/>
      <c r="H23" s="4"/>
    </row>
    <row r="24" spans="1:8" ht="12.75">
      <c r="A24" s="4" t="s">
        <v>443</v>
      </c>
      <c r="B24" s="3" t="s">
        <v>220</v>
      </c>
      <c r="C24" s="8" t="s">
        <v>204</v>
      </c>
      <c r="D24" s="52">
        <v>2</v>
      </c>
      <c r="E24" s="60" t="s">
        <v>203</v>
      </c>
      <c r="F24" s="60" t="s">
        <v>35</v>
      </c>
      <c r="G24" s="8"/>
      <c r="H24" s="4"/>
    </row>
    <row r="25" spans="1:8" ht="63.75">
      <c r="A25" s="11" t="s">
        <v>214</v>
      </c>
      <c r="B25" s="16" t="s">
        <v>193</v>
      </c>
      <c r="C25" s="61" t="s">
        <v>194</v>
      </c>
      <c r="D25" s="53">
        <v>2</v>
      </c>
      <c r="E25" s="61" t="s">
        <v>195</v>
      </c>
      <c r="F25" s="61" t="s">
        <v>35</v>
      </c>
      <c r="G25" s="29" t="s">
        <v>348</v>
      </c>
      <c r="H25" s="11"/>
    </row>
    <row r="26" spans="1:8" ht="38.25">
      <c r="A26" s="4" t="s">
        <v>215</v>
      </c>
      <c r="B26" s="3" t="s">
        <v>196</v>
      </c>
      <c r="C26" s="60" t="s">
        <v>222</v>
      </c>
      <c r="D26" s="52">
        <v>6</v>
      </c>
      <c r="E26" s="60" t="s">
        <v>225</v>
      </c>
      <c r="F26" s="60" t="s">
        <v>35</v>
      </c>
      <c r="G26" s="8" t="s">
        <v>197</v>
      </c>
      <c r="H26" s="4"/>
    </row>
    <row r="27" spans="1:8" ht="25.5">
      <c r="A27" s="4" t="s">
        <v>216</v>
      </c>
      <c r="B27" s="15" t="s">
        <v>272</v>
      </c>
      <c r="C27" s="60" t="s">
        <v>107</v>
      </c>
      <c r="D27" s="52">
        <v>20</v>
      </c>
      <c r="E27" s="60" t="s">
        <v>198</v>
      </c>
      <c r="F27" s="60" t="s">
        <v>35</v>
      </c>
      <c r="G27" s="8"/>
      <c r="H27" s="4"/>
    </row>
    <row r="28" spans="1:8" ht="25.5">
      <c r="A28" s="4" t="s">
        <v>217</v>
      </c>
      <c r="B28" s="26" t="s">
        <v>304</v>
      </c>
      <c r="C28" s="62" t="s">
        <v>107</v>
      </c>
      <c r="D28" s="19">
        <v>300</v>
      </c>
      <c r="E28" s="62" t="s">
        <v>124</v>
      </c>
      <c r="F28" s="62" t="s">
        <v>35</v>
      </c>
      <c r="G28" s="62" t="s">
        <v>305</v>
      </c>
      <c r="H28" s="4"/>
    </row>
    <row r="29" spans="1:8" s="12" customFormat="1" ht="25.5">
      <c r="A29" s="4" t="s">
        <v>221</v>
      </c>
      <c r="B29" s="26" t="s">
        <v>307</v>
      </c>
      <c r="C29" s="62" t="s">
        <v>81</v>
      </c>
      <c r="D29" s="27">
        <v>1</v>
      </c>
      <c r="E29" s="62" t="s">
        <v>82</v>
      </c>
      <c r="F29" s="62" t="s">
        <v>42</v>
      </c>
      <c r="G29" s="62"/>
      <c r="H29" s="4"/>
    </row>
    <row r="30" spans="1:8" ht="38.25">
      <c r="A30" s="4" t="s">
        <v>223</v>
      </c>
      <c r="B30" s="26" t="s">
        <v>322</v>
      </c>
      <c r="C30" s="62" t="s">
        <v>315</v>
      </c>
      <c r="D30" s="27">
        <v>20</v>
      </c>
      <c r="E30" s="62" t="s">
        <v>316</v>
      </c>
      <c r="F30" s="62" t="s">
        <v>317</v>
      </c>
      <c r="G30" s="62" t="s">
        <v>320</v>
      </c>
      <c r="H30" s="4"/>
    </row>
    <row r="31" spans="1:8" ht="25.5">
      <c r="A31" s="4" t="s">
        <v>224</v>
      </c>
      <c r="B31" s="26" t="s">
        <v>323</v>
      </c>
      <c r="C31" s="62" t="s">
        <v>315</v>
      </c>
      <c r="D31" s="27">
        <v>20</v>
      </c>
      <c r="E31" s="62" t="s">
        <v>318</v>
      </c>
      <c r="F31" s="62" t="s">
        <v>319</v>
      </c>
      <c r="G31" s="62" t="s">
        <v>321</v>
      </c>
      <c r="H31" s="4"/>
    </row>
    <row r="32" spans="1:8" ht="12.75">
      <c r="A32" s="2" t="s">
        <v>14</v>
      </c>
      <c r="B32" s="6" t="s">
        <v>15</v>
      </c>
      <c r="C32" s="60"/>
      <c r="D32" s="52"/>
      <c r="E32" s="60"/>
      <c r="F32" s="60"/>
      <c r="G32" s="60"/>
      <c r="H32" s="4"/>
    </row>
    <row r="33" spans="1:8" ht="25.5">
      <c r="A33" s="69" t="s">
        <v>16</v>
      </c>
      <c r="B33" s="13" t="s">
        <v>232</v>
      </c>
      <c r="C33" s="60"/>
      <c r="D33" s="54"/>
      <c r="E33" s="63"/>
      <c r="F33" s="63"/>
      <c r="G33" s="60"/>
      <c r="H33" s="4"/>
    </row>
    <row r="34" spans="1:8" ht="38.25">
      <c r="A34" s="69" t="s">
        <v>227</v>
      </c>
      <c r="B34" s="3" t="s">
        <v>36</v>
      </c>
      <c r="C34" s="60" t="s">
        <v>107</v>
      </c>
      <c r="D34" s="17">
        <v>40</v>
      </c>
      <c r="E34" s="60" t="s">
        <v>44</v>
      </c>
      <c r="F34" s="60" t="s">
        <v>38</v>
      </c>
      <c r="G34" s="60"/>
      <c r="H34" s="4"/>
    </row>
    <row r="35" spans="1:8" ht="38.25">
      <c r="A35" s="70" t="s">
        <v>228</v>
      </c>
      <c r="B35" s="3" t="s">
        <v>37</v>
      </c>
      <c r="C35" s="60" t="s">
        <v>107</v>
      </c>
      <c r="D35" s="17">
        <v>60</v>
      </c>
      <c r="E35" s="60" t="s">
        <v>44</v>
      </c>
      <c r="F35" s="60" t="s">
        <v>38</v>
      </c>
      <c r="G35" s="60"/>
      <c r="H35" s="4"/>
    </row>
    <row r="36" spans="1:8" ht="38.25">
      <c r="A36" s="70" t="s">
        <v>17</v>
      </c>
      <c r="B36" s="10" t="s">
        <v>226</v>
      </c>
      <c r="C36" s="60" t="s">
        <v>107</v>
      </c>
      <c r="D36" s="27">
        <v>30</v>
      </c>
      <c r="E36" s="60" t="s">
        <v>44</v>
      </c>
      <c r="F36" s="60" t="s">
        <v>39</v>
      </c>
      <c r="G36" s="60"/>
      <c r="H36" s="4"/>
    </row>
    <row r="37" spans="1:8" ht="38.25">
      <c r="A37" s="63" t="s">
        <v>230</v>
      </c>
      <c r="B37" s="3" t="s">
        <v>229</v>
      </c>
      <c r="C37" s="60" t="s">
        <v>107</v>
      </c>
      <c r="D37" s="17">
        <v>90</v>
      </c>
      <c r="E37" s="60" t="s">
        <v>45</v>
      </c>
      <c r="F37" s="60" t="s">
        <v>40</v>
      </c>
      <c r="G37" s="60"/>
      <c r="H37" s="4"/>
    </row>
    <row r="38" spans="1:8" ht="25.5">
      <c r="A38" s="63" t="s">
        <v>231</v>
      </c>
      <c r="B38" s="3" t="s">
        <v>41</v>
      </c>
      <c r="C38" s="60" t="s">
        <v>43</v>
      </c>
      <c r="D38" s="5">
        <v>6</v>
      </c>
      <c r="E38" s="8" t="s">
        <v>46</v>
      </c>
      <c r="F38" s="60" t="s">
        <v>42</v>
      </c>
      <c r="G38" s="60"/>
      <c r="H38" s="4"/>
    </row>
    <row r="39" spans="1:8" ht="38.25">
      <c r="A39" s="63" t="s">
        <v>233</v>
      </c>
      <c r="B39" s="3" t="s">
        <v>234</v>
      </c>
      <c r="C39" s="60" t="s">
        <v>107</v>
      </c>
      <c r="D39" s="5">
        <v>40</v>
      </c>
      <c r="E39" s="60" t="s">
        <v>144</v>
      </c>
      <c r="F39" s="60" t="s">
        <v>42</v>
      </c>
      <c r="G39" s="60" t="s">
        <v>145</v>
      </c>
      <c r="H39" s="4"/>
    </row>
    <row r="40" spans="1:8" ht="25.5">
      <c r="A40" s="63" t="s">
        <v>235</v>
      </c>
      <c r="B40" s="3" t="s">
        <v>298</v>
      </c>
      <c r="C40" s="60"/>
      <c r="D40" s="5"/>
      <c r="E40" s="60"/>
      <c r="F40" s="60"/>
      <c r="G40" s="60"/>
      <c r="H40" s="4"/>
    </row>
    <row r="41" spans="1:8" ht="38.25">
      <c r="A41" s="20" t="s">
        <v>299</v>
      </c>
      <c r="B41" s="26" t="s">
        <v>300</v>
      </c>
      <c r="C41" s="62" t="s">
        <v>107</v>
      </c>
      <c r="D41" s="27">
        <v>20</v>
      </c>
      <c r="E41" s="62" t="s">
        <v>144</v>
      </c>
      <c r="F41" s="62" t="s">
        <v>42</v>
      </c>
      <c r="G41" s="62" t="s">
        <v>145</v>
      </c>
      <c r="H41" s="4"/>
    </row>
    <row r="42" spans="1:8" ht="38.25">
      <c r="A42" s="20" t="s">
        <v>301</v>
      </c>
      <c r="B42" s="26" t="s">
        <v>302</v>
      </c>
      <c r="C42" s="62" t="s">
        <v>107</v>
      </c>
      <c r="D42" s="27">
        <v>10</v>
      </c>
      <c r="E42" s="62" t="s">
        <v>144</v>
      </c>
      <c r="F42" s="62" t="s">
        <v>42</v>
      </c>
      <c r="G42" s="62" t="s">
        <v>145</v>
      </c>
      <c r="H42" s="4"/>
    </row>
    <row r="43" spans="1:8" ht="38.25">
      <c r="A43" s="4" t="s">
        <v>236</v>
      </c>
      <c r="B43" s="26" t="s">
        <v>237</v>
      </c>
      <c r="C43" s="62" t="s">
        <v>107</v>
      </c>
      <c r="D43" s="27">
        <v>40</v>
      </c>
      <c r="E43" s="62" t="s">
        <v>144</v>
      </c>
      <c r="F43" s="62" t="s">
        <v>42</v>
      </c>
      <c r="G43" s="62" t="s">
        <v>145</v>
      </c>
      <c r="H43" s="4"/>
    </row>
    <row r="44" spans="1:8" ht="38.25">
      <c r="A44" s="4" t="s">
        <v>238</v>
      </c>
      <c r="B44" s="26" t="s">
        <v>239</v>
      </c>
      <c r="C44" s="62" t="s">
        <v>107</v>
      </c>
      <c r="D44" s="27">
        <v>30</v>
      </c>
      <c r="E44" s="62" t="s">
        <v>144</v>
      </c>
      <c r="F44" s="62" t="s">
        <v>42</v>
      </c>
      <c r="G44" s="62" t="s">
        <v>145</v>
      </c>
      <c r="H44" s="4"/>
    </row>
    <row r="45" spans="1:8" ht="25.5">
      <c r="A45" s="4" t="s">
        <v>241</v>
      </c>
      <c r="B45" s="26" t="s">
        <v>240</v>
      </c>
      <c r="C45" s="62" t="s">
        <v>107</v>
      </c>
      <c r="D45" s="27">
        <v>30</v>
      </c>
      <c r="E45" s="62" t="s">
        <v>242</v>
      </c>
      <c r="F45" s="62" t="s">
        <v>42</v>
      </c>
      <c r="G45" s="62"/>
      <c r="H45" s="4"/>
    </row>
    <row r="46" spans="1:8" ht="12.75">
      <c r="A46" s="4" t="s">
        <v>250</v>
      </c>
      <c r="B46" s="26" t="s">
        <v>251</v>
      </c>
      <c r="C46" s="62"/>
      <c r="D46" s="27"/>
      <c r="E46" s="135"/>
      <c r="F46" s="135"/>
      <c r="G46" s="62"/>
      <c r="H46" s="4"/>
    </row>
    <row r="47" spans="1:8" ht="38.25">
      <c r="A47" s="4" t="s">
        <v>252</v>
      </c>
      <c r="B47" s="26" t="s">
        <v>254</v>
      </c>
      <c r="C47" s="62" t="s">
        <v>243</v>
      </c>
      <c r="D47" s="27">
        <v>25</v>
      </c>
      <c r="E47" s="62" t="s">
        <v>244</v>
      </c>
      <c r="F47" s="62" t="s">
        <v>42</v>
      </c>
      <c r="G47" s="62"/>
      <c r="H47" s="4"/>
    </row>
    <row r="48" spans="1:8" ht="38.25">
      <c r="A48" s="4" t="s">
        <v>253</v>
      </c>
      <c r="B48" s="26" t="s">
        <v>255</v>
      </c>
      <c r="C48" s="62" t="s">
        <v>243</v>
      </c>
      <c r="D48" s="27">
        <v>50</v>
      </c>
      <c r="E48" s="62" t="s">
        <v>244</v>
      </c>
      <c r="F48" s="62" t="s">
        <v>42</v>
      </c>
      <c r="G48" s="62"/>
      <c r="H48" s="4"/>
    </row>
    <row r="49" spans="1:8" ht="38.25">
      <c r="A49" s="4" t="s">
        <v>325</v>
      </c>
      <c r="B49" s="26" t="s">
        <v>326</v>
      </c>
      <c r="C49" s="62" t="s">
        <v>327</v>
      </c>
      <c r="D49" s="27">
        <v>50</v>
      </c>
      <c r="E49" s="62" t="s">
        <v>328</v>
      </c>
      <c r="F49" s="62" t="s">
        <v>35</v>
      </c>
      <c r="G49" s="62" t="s">
        <v>267</v>
      </c>
      <c r="H49" s="4"/>
    </row>
    <row r="50" spans="1:8" ht="51">
      <c r="A50" s="4" t="s">
        <v>256</v>
      </c>
      <c r="B50" s="3" t="s">
        <v>247</v>
      </c>
      <c r="C50" s="60" t="s">
        <v>222</v>
      </c>
      <c r="D50" s="52">
        <v>8</v>
      </c>
      <c r="E50" s="60" t="s">
        <v>248</v>
      </c>
      <c r="F50" s="60" t="s">
        <v>42</v>
      </c>
      <c r="G50" s="60"/>
      <c r="H50" s="4"/>
    </row>
    <row r="51" spans="1:8" ht="25.5">
      <c r="A51" s="4" t="s">
        <v>257</v>
      </c>
      <c r="B51" s="3" t="s">
        <v>258</v>
      </c>
      <c r="C51" s="60" t="s">
        <v>191</v>
      </c>
      <c r="D51" s="52">
        <v>400</v>
      </c>
      <c r="E51" s="60" t="s">
        <v>249</v>
      </c>
      <c r="F51" s="60" t="s">
        <v>42</v>
      </c>
      <c r="G51" s="60"/>
      <c r="H51" s="4"/>
    </row>
    <row r="52" spans="1:8" ht="38.25">
      <c r="A52" s="4" t="s">
        <v>259</v>
      </c>
      <c r="B52" s="3" t="s">
        <v>260</v>
      </c>
      <c r="C52" s="60" t="s">
        <v>191</v>
      </c>
      <c r="D52" s="52">
        <v>200</v>
      </c>
      <c r="E52" s="60" t="s">
        <v>249</v>
      </c>
      <c r="F52" s="60" t="s">
        <v>42</v>
      </c>
      <c r="G52" s="60"/>
      <c r="H52" s="4"/>
    </row>
    <row r="53" spans="1:8" ht="38.25">
      <c r="A53" s="4" t="s">
        <v>261</v>
      </c>
      <c r="B53" s="3" t="s">
        <v>262</v>
      </c>
      <c r="C53" s="60" t="s">
        <v>264</v>
      </c>
      <c r="D53" s="55">
        <v>10</v>
      </c>
      <c r="E53" s="60" t="s">
        <v>246</v>
      </c>
      <c r="F53" s="60" t="s">
        <v>42</v>
      </c>
      <c r="G53" s="60" t="s">
        <v>263</v>
      </c>
      <c r="H53" s="4"/>
    </row>
    <row r="54" spans="1:8" ht="51">
      <c r="A54" s="4" t="s">
        <v>265</v>
      </c>
      <c r="B54" s="3" t="s">
        <v>266</v>
      </c>
      <c r="C54" s="60" t="s">
        <v>175</v>
      </c>
      <c r="D54" s="56">
        <v>8</v>
      </c>
      <c r="E54" s="60" t="s">
        <v>245</v>
      </c>
      <c r="F54" s="60" t="s">
        <v>42</v>
      </c>
      <c r="G54" s="60" t="s">
        <v>267</v>
      </c>
      <c r="H54" s="4"/>
    </row>
    <row r="55" spans="1:8" ht="38.25">
      <c r="A55" s="4" t="s">
        <v>268</v>
      </c>
      <c r="B55" s="3" t="s">
        <v>269</v>
      </c>
      <c r="C55" s="60" t="s">
        <v>175</v>
      </c>
      <c r="D55" s="55">
        <v>4</v>
      </c>
      <c r="E55" s="60" t="s">
        <v>270</v>
      </c>
      <c r="F55" s="60" t="s">
        <v>42</v>
      </c>
      <c r="G55" s="60"/>
      <c r="H55" s="4"/>
    </row>
    <row r="56" spans="1:8" ht="12.75">
      <c r="A56" s="4" t="s">
        <v>271</v>
      </c>
      <c r="B56" s="3" t="s">
        <v>425</v>
      </c>
      <c r="C56" s="60" t="s">
        <v>107</v>
      </c>
      <c r="D56" s="56">
        <v>500</v>
      </c>
      <c r="E56" s="60" t="s">
        <v>426</v>
      </c>
      <c r="F56" s="60" t="s">
        <v>427</v>
      </c>
      <c r="G56" s="60"/>
      <c r="H56" s="4"/>
    </row>
    <row r="57" spans="1:8" ht="12.75">
      <c r="A57" s="4" t="s">
        <v>273</v>
      </c>
      <c r="B57" s="3" t="s">
        <v>274</v>
      </c>
      <c r="C57" s="60" t="s">
        <v>107</v>
      </c>
      <c r="D57" s="56">
        <v>300</v>
      </c>
      <c r="E57" s="60" t="s">
        <v>276</v>
      </c>
      <c r="F57" s="60" t="s">
        <v>39</v>
      </c>
      <c r="G57" s="60"/>
      <c r="H57" s="4"/>
    </row>
    <row r="58" spans="1:8" ht="38.25">
      <c r="A58" s="4" t="s">
        <v>275</v>
      </c>
      <c r="B58" s="3" t="s">
        <v>295</v>
      </c>
      <c r="C58" s="60" t="s">
        <v>107</v>
      </c>
      <c r="D58" s="5">
        <v>30</v>
      </c>
      <c r="E58" s="60" t="s">
        <v>144</v>
      </c>
      <c r="F58" s="60" t="s">
        <v>296</v>
      </c>
      <c r="G58" s="60" t="s">
        <v>145</v>
      </c>
      <c r="H58" s="4"/>
    </row>
    <row r="59" spans="1:8" ht="25.5">
      <c r="A59" s="4" t="s">
        <v>294</v>
      </c>
      <c r="B59" s="26" t="s">
        <v>309</v>
      </c>
      <c r="C59" s="62" t="s">
        <v>107</v>
      </c>
      <c r="D59" s="27" t="s">
        <v>324</v>
      </c>
      <c r="E59" s="62" t="s">
        <v>310</v>
      </c>
      <c r="F59" s="62" t="s">
        <v>42</v>
      </c>
      <c r="G59" s="62"/>
      <c r="H59" s="4"/>
    </row>
    <row r="60" spans="1:8" ht="25.5">
      <c r="A60" s="4" t="s">
        <v>308</v>
      </c>
      <c r="B60" s="26" t="s">
        <v>330</v>
      </c>
      <c r="C60" s="62" t="s">
        <v>107</v>
      </c>
      <c r="D60" s="27">
        <v>20</v>
      </c>
      <c r="E60" s="62" t="s">
        <v>331</v>
      </c>
      <c r="F60" s="62" t="s">
        <v>42</v>
      </c>
      <c r="G60" s="62"/>
      <c r="H60" s="4"/>
    </row>
    <row r="61" spans="1:8" ht="38.25">
      <c r="A61" s="57" t="s">
        <v>329</v>
      </c>
      <c r="B61" s="26" t="s">
        <v>429</v>
      </c>
      <c r="C61" s="62" t="s">
        <v>107</v>
      </c>
      <c r="D61" s="27">
        <v>50</v>
      </c>
      <c r="E61" s="62" t="s">
        <v>430</v>
      </c>
      <c r="F61" s="62" t="s">
        <v>35</v>
      </c>
      <c r="G61" s="62"/>
      <c r="H61" s="4"/>
    </row>
    <row r="62" spans="1:8" ht="38.25">
      <c r="A62" s="4" t="s">
        <v>428</v>
      </c>
      <c r="B62" s="26" t="s">
        <v>462</v>
      </c>
      <c r="C62" s="62" t="s">
        <v>107</v>
      </c>
      <c r="D62" s="27">
        <v>50</v>
      </c>
      <c r="E62" s="62" t="s">
        <v>432</v>
      </c>
      <c r="F62" s="62" t="s">
        <v>35</v>
      </c>
      <c r="G62" s="62" t="s">
        <v>433</v>
      </c>
      <c r="H62" s="4"/>
    </row>
    <row r="63" spans="1:8" ht="25.5">
      <c r="A63" s="58" t="s">
        <v>431</v>
      </c>
      <c r="B63" s="21" t="s">
        <v>435</v>
      </c>
      <c r="C63" s="64" t="s">
        <v>460</v>
      </c>
      <c r="D63" s="19">
        <v>20</v>
      </c>
      <c r="E63" s="64" t="s">
        <v>174</v>
      </c>
      <c r="F63" s="64" t="s">
        <v>42</v>
      </c>
      <c r="G63" s="64" t="s">
        <v>461</v>
      </c>
      <c r="H63" s="4"/>
    </row>
    <row r="64" spans="1:8" ht="25.5">
      <c r="A64" s="58" t="s">
        <v>434</v>
      </c>
      <c r="B64" s="21" t="s">
        <v>436</v>
      </c>
      <c r="C64" s="64" t="s">
        <v>107</v>
      </c>
      <c r="D64" s="19">
        <v>500</v>
      </c>
      <c r="E64" s="64" t="s">
        <v>174</v>
      </c>
      <c r="F64" s="64" t="s">
        <v>42</v>
      </c>
      <c r="G64" s="64"/>
      <c r="H64" s="4"/>
    </row>
    <row r="65" spans="1:8" ht="15.75">
      <c r="A65" s="94" t="s">
        <v>18</v>
      </c>
      <c r="B65" s="95" t="s">
        <v>362</v>
      </c>
      <c r="C65" s="96"/>
      <c r="D65" s="97"/>
      <c r="E65" s="96"/>
      <c r="F65" s="96"/>
      <c r="G65" s="96"/>
      <c r="H65" s="98"/>
    </row>
    <row r="66" spans="1:8" ht="12.75">
      <c r="A66" s="4" t="s">
        <v>19</v>
      </c>
      <c r="B66" s="26" t="s">
        <v>27</v>
      </c>
      <c r="C66" s="29"/>
      <c r="D66" s="55"/>
      <c r="E66" s="29"/>
      <c r="F66" s="29"/>
      <c r="G66" s="62"/>
      <c r="H66" s="4"/>
    </row>
    <row r="67" spans="1:8" ht="25.5">
      <c r="A67" s="4" t="s">
        <v>22</v>
      </c>
      <c r="B67" s="26" t="s">
        <v>23</v>
      </c>
      <c r="C67" s="29" t="s">
        <v>20</v>
      </c>
      <c r="D67" s="27">
        <v>200</v>
      </c>
      <c r="E67" s="29" t="s">
        <v>21</v>
      </c>
      <c r="F67" s="29" t="s">
        <v>42</v>
      </c>
      <c r="G67" s="136" t="s">
        <v>30</v>
      </c>
      <c r="H67" s="4"/>
    </row>
    <row r="68" spans="1:8" ht="25.5">
      <c r="A68" s="4" t="s">
        <v>24</v>
      </c>
      <c r="B68" s="26" t="s">
        <v>25</v>
      </c>
      <c r="C68" s="29"/>
      <c r="D68" s="27"/>
      <c r="E68" s="29"/>
      <c r="F68" s="29"/>
      <c r="G68" s="136" t="s">
        <v>364</v>
      </c>
      <c r="H68" s="4"/>
    </row>
    <row r="69" spans="1:8" ht="12.75">
      <c r="A69" s="4" t="s">
        <v>313</v>
      </c>
      <c r="B69" s="26" t="s">
        <v>311</v>
      </c>
      <c r="C69" s="29" t="s">
        <v>20</v>
      </c>
      <c r="D69" s="27">
        <v>80</v>
      </c>
      <c r="E69" s="29" t="s">
        <v>21</v>
      </c>
      <c r="F69" s="29" t="s">
        <v>42</v>
      </c>
      <c r="G69" s="147" t="s">
        <v>30</v>
      </c>
      <c r="H69" s="4"/>
    </row>
    <row r="70" spans="1:8" ht="25.5" customHeight="1">
      <c r="A70" s="4" t="s">
        <v>314</v>
      </c>
      <c r="B70" s="26" t="s">
        <v>312</v>
      </c>
      <c r="C70" s="29" t="s">
        <v>20</v>
      </c>
      <c r="D70" s="27">
        <v>60</v>
      </c>
      <c r="E70" s="29" t="s">
        <v>21</v>
      </c>
      <c r="F70" s="29" t="s">
        <v>42</v>
      </c>
      <c r="G70" s="148"/>
      <c r="H70" s="4"/>
    </row>
    <row r="71" spans="1:8" ht="25.5">
      <c r="A71" s="4" t="s">
        <v>77</v>
      </c>
      <c r="B71" s="3" t="s">
        <v>78</v>
      </c>
      <c r="C71" s="8" t="s">
        <v>20</v>
      </c>
      <c r="D71" s="5">
        <v>20</v>
      </c>
      <c r="E71" s="8" t="s">
        <v>21</v>
      </c>
      <c r="F71" s="8" t="s">
        <v>42</v>
      </c>
      <c r="G71" s="137" t="s">
        <v>30</v>
      </c>
      <c r="H71" s="4"/>
    </row>
    <row r="72" spans="1:8" ht="38.25">
      <c r="A72" s="7" t="s">
        <v>26</v>
      </c>
      <c r="B72" s="8" t="s">
        <v>28</v>
      </c>
      <c r="C72" s="8" t="s">
        <v>166</v>
      </c>
      <c r="D72" s="5">
        <v>300</v>
      </c>
      <c r="E72" s="8" t="s">
        <v>29</v>
      </c>
      <c r="F72" s="8" t="s">
        <v>42</v>
      </c>
      <c r="G72" s="8" t="s">
        <v>13</v>
      </c>
      <c r="H72" s="4"/>
    </row>
    <row r="73" spans="1:8" ht="25.5">
      <c r="A73" s="4" t="s">
        <v>69</v>
      </c>
      <c r="B73" s="3" t="s">
        <v>70</v>
      </c>
      <c r="C73" s="60"/>
      <c r="D73" s="5"/>
      <c r="E73" s="60"/>
      <c r="F73" s="60"/>
      <c r="G73" s="60"/>
      <c r="H73" s="4"/>
    </row>
    <row r="74" spans="1:8" ht="12.75" customHeight="1">
      <c r="A74" s="4" t="s">
        <v>71</v>
      </c>
      <c r="B74" s="3" t="s">
        <v>74</v>
      </c>
      <c r="C74" s="60" t="s">
        <v>20</v>
      </c>
      <c r="D74" s="5">
        <v>20</v>
      </c>
      <c r="E74" s="60" t="s">
        <v>21</v>
      </c>
      <c r="F74" s="60" t="s">
        <v>42</v>
      </c>
      <c r="G74" s="142" t="s">
        <v>79</v>
      </c>
      <c r="H74" s="4"/>
    </row>
    <row r="75" spans="1:8" ht="12.75" customHeight="1">
      <c r="A75" s="4" t="s">
        <v>72</v>
      </c>
      <c r="B75" s="3" t="s">
        <v>75</v>
      </c>
      <c r="C75" s="60" t="s">
        <v>20</v>
      </c>
      <c r="D75" s="5">
        <v>15</v>
      </c>
      <c r="E75" s="60" t="s">
        <v>21</v>
      </c>
      <c r="F75" s="60" t="s">
        <v>42</v>
      </c>
      <c r="G75" s="146"/>
      <c r="H75" s="4"/>
    </row>
    <row r="76" spans="1:8" ht="12.75">
      <c r="A76" s="4" t="s">
        <v>73</v>
      </c>
      <c r="B76" s="3" t="s">
        <v>76</v>
      </c>
      <c r="C76" s="60" t="s">
        <v>20</v>
      </c>
      <c r="D76" s="5">
        <v>10</v>
      </c>
      <c r="E76" s="60" t="s">
        <v>21</v>
      </c>
      <c r="F76" s="60" t="s">
        <v>42</v>
      </c>
      <c r="G76" s="143"/>
      <c r="H76" s="4"/>
    </row>
    <row r="77" spans="1:8" ht="25.5">
      <c r="A77" s="4" t="s">
        <v>80</v>
      </c>
      <c r="B77" s="3" t="s">
        <v>131</v>
      </c>
      <c r="C77" s="60" t="s">
        <v>81</v>
      </c>
      <c r="D77" s="5">
        <v>1</v>
      </c>
      <c r="E77" s="60" t="s">
        <v>82</v>
      </c>
      <c r="F77" s="60" t="s">
        <v>42</v>
      </c>
      <c r="G77" s="60"/>
      <c r="H77" s="4"/>
    </row>
    <row r="78" spans="1:8" ht="38.25">
      <c r="A78" s="4" t="s">
        <v>83</v>
      </c>
      <c r="B78" s="3" t="s">
        <v>113</v>
      </c>
      <c r="C78" s="60" t="s">
        <v>84</v>
      </c>
      <c r="D78" s="5">
        <v>1.5</v>
      </c>
      <c r="E78" s="60" t="s">
        <v>82</v>
      </c>
      <c r="F78" s="60" t="s">
        <v>42</v>
      </c>
      <c r="G78" s="60"/>
      <c r="H78" s="4"/>
    </row>
    <row r="79" spans="1:8" ht="12.75" customHeight="1">
      <c r="A79" s="4" t="s">
        <v>85</v>
      </c>
      <c r="B79" s="3" t="s">
        <v>167</v>
      </c>
      <c r="C79" s="60"/>
      <c r="D79" s="5"/>
      <c r="E79" s="60"/>
      <c r="F79" s="60"/>
      <c r="G79" s="60"/>
      <c r="H79" s="4"/>
    </row>
    <row r="80" spans="1:8" ht="25.5">
      <c r="A80" s="4" t="s">
        <v>86</v>
      </c>
      <c r="B80" s="3" t="s">
        <v>87</v>
      </c>
      <c r="C80" s="60" t="s">
        <v>90</v>
      </c>
      <c r="D80" s="5">
        <v>20</v>
      </c>
      <c r="E80" s="60" t="s">
        <v>168</v>
      </c>
      <c r="F80" s="60" t="s">
        <v>42</v>
      </c>
      <c r="G80" s="60"/>
      <c r="H80" s="4"/>
    </row>
    <row r="81" spans="1:8" ht="25.5">
      <c r="A81" s="4" t="s">
        <v>88</v>
      </c>
      <c r="B81" s="3" t="s">
        <v>89</v>
      </c>
      <c r="C81" s="60" t="s">
        <v>90</v>
      </c>
      <c r="D81" s="5">
        <v>10</v>
      </c>
      <c r="E81" s="60" t="s">
        <v>168</v>
      </c>
      <c r="F81" s="60" t="s">
        <v>42</v>
      </c>
      <c r="G81" s="60"/>
      <c r="H81" s="4"/>
    </row>
    <row r="82" spans="1:8" ht="12.75">
      <c r="A82" s="4" t="s">
        <v>91</v>
      </c>
      <c r="B82" s="3" t="s">
        <v>92</v>
      </c>
      <c r="C82" s="60"/>
      <c r="D82" s="5"/>
      <c r="E82" s="60"/>
      <c r="F82" s="60"/>
      <c r="G82" s="60"/>
      <c r="H82" s="4"/>
    </row>
    <row r="83" spans="1:8" ht="12.75">
      <c r="A83" s="4" t="s">
        <v>93</v>
      </c>
      <c r="B83" s="3" t="s">
        <v>87</v>
      </c>
      <c r="C83" s="60" t="s">
        <v>95</v>
      </c>
      <c r="D83" s="5">
        <v>5</v>
      </c>
      <c r="E83" s="60" t="s">
        <v>96</v>
      </c>
      <c r="F83" s="60" t="s">
        <v>42</v>
      </c>
      <c r="G83" s="60"/>
      <c r="H83" s="4"/>
    </row>
    <row r="84" spans="1:8" ht="12.75">
      <c r="A84" s="4" t="s">
        <v>94</v>
      </c>
      <c r="B84" s="3" t="s">
        <v>89</v>
      </c>
      <c r="C84" s="60" t="s">
        <v>95</v>
      </c>
      <c r="D84" s="5">
        <v>3</v>
      </c>
      <c r="E84" s="60" t="s">
        <v>96</v>
      </c>
      <c r="F84" s="60" t="s">
        <v>42</v>
      </c>
      <c r="G84" s="60"/>
      <c r="H84" s="4"/>
    </row>
    <row r="85" spans="1:8" ht="25.5">
      <c r="A85" s="4" t="s">
        <v>97</v>
      </c>
      <c r="B85" s="3" t="s">
        <v>98</v>
      </c>
      <c r="C85" s="60"/>
      <c r="D85" s="5"/>
      <c r="E85" s="60"/>
      <c r="F85" s="60"/>
      <c r="G85" s="60"/>
      <c r="H85" s="4"/>
    </row>
    <row r="86" spans="1:8" ht="12.75">
      <c r="A86" s="4" t="s">
        <v>99</v>
      </c>
      <c r="B86" s="3" t="s">
        <v>100</v>
      </c>
      <c r="C86" s="60" t="s">
        <v>107</v>
      </c>
      <c r="D86" s="5">
        <v>150</v>
      </c>
      <c r="E86" s="142" t="s">
        <v>108</v>
      </c>
      <c r="F86" s="60" t="s">
        <v>42</v>
      </c>
      <c r="G86" s="60"/>
      <c r="H86" s="4"/>
    </row>
    <row r="87" spans="1:8" ht="12.75" customHeight="1">
      <c r="A87" s="4" t="s">
        <v>104</v>
      </c>
      <c r="B87" s="3" t="s">
        <v>101</v>
      </c>
      <c r="C87" s="60" t="s">
        <v>107</v>
      </c>
      <c r="D87" s="5">
        <v>70</v>
      </c>
      <c r="E87" s="146"/>
      <c r="F87" s="60" t="s">
        <v>42</v>
      </c>
      <c r="G87" s="60"/>
      <c r="H87" s="4"/>
    </row>
    <row r="88" spans="1:8" ht="12.75">
      <c r="A88" s="4" t="s">
        <v>105</v>
      </c>
      <c r="B88" s="3" t="s">
        <v>102</v>
      </c>
      <c r="C88" s="60" t="s">
        <v>107</v>
      </c>
      <c r="D88" s="5">
        <v>150</v>
      </c>
      <c r="E88" s="146"/>
      <c r="F88" s="60" t="s">
        <v>42</v>
      </c>
      <c r="G88" s="60"/>
      <c r="H88" s="4"/>
    </row>
    <row r="89" spans="1:8" ht="12.75">
      <c r="A89" s="4" t="s">
        <v>106</v>
      </c>
      <c r="B89" s="3" t="s">
        <v>103</v>
      </c>
      <c r="C89" s="60" t="s">
        <v>107</v>
      </c>
      <c r="D89" s="5">
        <v>50</v>
      </c>
      <c r="E89" s="143"/>
      <c r="F89" s="60" t="s">
        <v>42</v>
      </c>
      <c r="G89" s="60"/>
      <c r="H89" s="4"/>
    </row>
    <row r="90" spans="1:8" ht="51">
      <c r="A90" s="4" t="s">
        <v>109</v>
      </c>
      <c r="B90" s="3" t="s">
        <v>112</v>
      </c>
      <c r="C90" s="60" t="s">
        <v>111</v>
      </c>
      <c r="D90" s="5">
        <v>100</v>
      </c>
      <c r="E90" s="60" t="s">
        <v>110</v>
      </c>
      <c r="F90" s="60" t="s">
        <v>42</v>
      </c>
      <c r="G90" s="60" t="s">
        <v>114</v>
      </c>
      <c r="H90" s="4"/>
    </row>
    <row r="91" spans="1:8" ht="12.75" customHeight="1">
      <c r="A91" s="4" t="s">
        <v>115</v>
      </c>
      <c r="B91" s="3" t="s">
        <v>116</v>
      </c>
      <c r="C91" s="60"/>
      <c r="D91" s="5"/>
      <c r="E91" s="60"/>
      <c r="F91" s="60"/>
      <c r="G91" s="60"/>
      <c r="H91" s="4"/>
    </row>
    <row r="92" spans="1:8" ht="12.75">
      <c r="A92" s="4" t="s">
        <v>117</v>
      </c>
      <c r="B92" s="3" t="s">
        <v>134</v>
      </c>
      <c r="C92" s="60" t="s">
        <v>107</v>
      </c>
      <c r="D92" s="19">
        <v>200</v>
      </c>
      <c r="E92" s="60" t="s">
        <v>143</v>
      </c>
      <c r="F92" s="60" t="s">
        <v>42</v>
      </c>
      <c r="G92" s="60"/>
      <c r="H92" s="4"/>
    </row>
    <row r="93" spans="1:8" ht="25.5">
      <c r="A93" s="4" t="s">
        <v>118</v>
      </c>
      <c r="B93" s="3" t="s">
        <v>135</v>
      </c>
      <c r="C93" s="60" t="s">
        <v>107</v>
      </c>
      <c r="D93" s="19">
        <v>120</v>
      </c>
      <c r="E93" s="60" t="s">
        <v>140</v>
      </c>
      <c r="F93" s="60" t="s">
        <v>42</v>
      </c>
      <c r="G93" s="60"/>
      <c r="H93" s="4"/>
    </row>
    <row r="94" spans="1:8" ht="12.75">
      <c r="A94" s="4" t="s">
        <v>120</v>
      </c>
      <c r="B94" s="3" t="s">
        <v>119</v>
      </c>
      <c r="C94" s="60" t="s">
        <v>107</v>
      </c>
      <c r="D94" s="19">
        <v>100</v>
      </c>
      <c r="E94" s="60" t="s">
        <v>139</v>
      </c>
      <c r="F94" s="60" t="s">
        <v>42</v>
      </c>
      <c r="G94" s="60" t="s">
        <v>138</v>
      </c>
      <c r="H94" s="4"/>
    </row>
    <row r="95" spans="1:8" ht="25.5">
      <c r="A95" s="4" t="s">
        <v>136</v>
      </c>
      <c r="B95" s="3" t="s">
        <v>137</v>
      </c>
      <c r="C95" s="60" t="s">
        <v>107</v>
      </c>
      <c r="D95" s="19">
        <v>180</v>
      </c>
      <c r="E95" s="60" t="s">
        <v>142</v>
      </c>
      <c r="F95" s="60" t="s">
        <v>42</v>
      </c>
      <c r="G95" s="60" t="s">
        <v>141</v>
      </c>
      <c r="H95" s="4"/>
    </row>
    <row r="96" spans="1:8" ht="25.5">
      <c r="A96" s="59" t="s">
        <v>437</v>
      </c>
      <c r="B96" s="21" t="s">
        <v>438</v>
      </c>
      <c r="C96" s="64" t="s">
        <v>84</v>
      </c>
      <c r="D96" s="19">
        <v>10</v>
      </c>
      <c r="E96" s="64" t="s">
        <v>439</v>
      </c>
      <c r="F96" s="64" t="s">
        <v>440</v>
      </c>
      <c r="G96" s="64"/>
      <c r="H96" s="58"/>
    </row>
    <row r="97" spans="1:8" ht="38.25">
      <c r="A97" s="4" t="s">
        <v>121</v>
      </c>
      <c r="B97" s="3" t="s">
        <v>122</v>
      </c>
      <c r="C97" s="60" t="s">
        <v>107</v>
      </c>
      <c r="D97" s="5">
        <v>40</v>
      </c>
      <c r="E97" s="60" t="s">
        <v>124</v>
      </c>
      <c r="F97" s="60" t="s">
        <v>42</v>
      </c>
      <c r="G97" s="60" t="s">
        <v>123</v>
      </c>
      <c r="H97" s="4"/>
    </row>
    <row r="98" spans="1:8" ht="38.25">
      <c r="A98" s="4" t="s">
        <v>125</v>
      </c>
      <c r="B98" s="3" t="s">
        <v>126</v>
      </c>
      <c r="C98" s="60" t="s">
        <v>107</v>
      </c>
      <c r="D98" s="5">
        <v>72</v>
      </c>
      <c r="E98" s="60" t="s">
        <v>124</v>
      </c>
      <c r="F98" s="60" t="s">
        <v>127</v>
      </c>
      <c r="G98" s="62" t="s">
        <v>303</v>
      </c>
      <c r="H98" s="4"/>
    </row>
    <row r="99" spans="1:8" ht="38.25">
      <c r="A99" s="4" t="s">
        <v>129</v>
      </c>
      <c r="B99" s="3" t="s">
        <v>128</v>
      </c>
      <c r="C99" s="60" t="s">
        <v>107</v>
      </c>
      <c r="D99" s="19">
        <v>300</v>
      </c>
      <c r="E99" s="60" t="s">
        <v>124</v>
      </c>
      <c r="F99" s="60" t="s">
        <v>127</v>
      </c>
      <c r="G99" s="60" t="s">
        <v>130</v>
      </c>
      <c r="H99" s="4"/>
    </row>
    <row r="100" spans="1:8" ht="12.75">
      <c r="A100" s="4" t="s">
        <v>132</v>
      </c>
      <c r="B100" s="3" t="s">
        <v>133</v>
      </c>
      <c r="C100" s="60" t="s">
        <v>107</v>
      </c>
      <c r="D100" s="5">
        <v>80</v>
      </c>
      <c r="E100" s="60" t="s">
        <v>124</v>
      </c>
      <c r="F100" s="60" t="s">
        <v>42</v>
      </c>
      <c r="G100" s="60" t="s">
        <v>123</v>
      </c>
      <c r="H100" s="4"/>
    </row>
    <row r="101" spans="1:8" ht="12.75">
      <c r="A101" s="4" t="s">
        <v>146</v>
      </c>
      <c r="B101" s="3" t="s">
        <v>147</v>
      </c>
      <c r="C101" s="60"/>
      <c r="D101" s="5"/>
      <c r="E101" s="60"/>
      <c r="F101" s="60"/>
      <c r="G101" s="60"/>
      <c r="H101" s="4"/>
    </row>
    <row r="102" spans="1:8" ht="12.75">
      <c r="A102" s="4" t="s">
        <v>148</v>
      </c>
      <c r="B102" s="3" t="s">
        <v>149</v>
      </c>
      <c r="C102" s="60" t="s">
        <v>154</v>
      </c>
      <c r="D102" s="5">
        <v>300</v>
      </c>
      <c r="E102" s="60" t="s">
        <v>155</v>
      </c>
      <c r="F102" s="60" t="s">
        <v>42</v>
      </c>
      <c r="G102" s="60" t="s">
        <v>156</v>
      </c>
      <c r="H102" s="4"/>
    </row>
    <row r="103" spans="1:8" ht="12.75">
      <c r="A103" s="4" t="s">
        <v>152</v>
      </c>
      <c r="B103" s="3" t="s">
        <v>150</v>
      </c>
      <c r="C103" s="60" t="s">
        <v>154</v>
      </c>
      <c r="D103" s="5">
        <v>200</v>
      </c>
      <c r="E103" s="60" t="s">
        <v>155</v>
      </c>
      <c r="F103" s="60" t="s">
        <v>42</v>
      </c>
      <c r="G103" s="60" t="s">
        <v>156</v>
      </c>
      <c r="H103" s="4"/>
    </row>
    <row r="104" spans="1:8" ht="12.75">
      <c r="A104" s="4" t="s">
        <v>153</v>
      </c>
      <c r="B104" s="3" t="s">
        <v>151</v>
      </c>
      <c r="C104" s="60" t="s">
        <v>154</v>
      </c>
      <c r="D104" s="5">
        <v>100</v>
      </c>
      <c r="E104" s="60" t="s">
        <v>155</v>
      </c>
      <c r="F104" s="60" t="s">
        <v>42</v>
      </c>
      <c r="G104" s="60" t="s">
        <v>156</v>
      </c>
      <c r="H104" s="4"/>
    </row>
    <row r="105" spans="1:8" ht="25.5">
      <c r="A105" s="4" t="s">
        <v>157</v>
      </c>
      <c r="B105" s="3" t="s">
        <v>292</v>
      </c>
      <c r="C105" s="60"/>
      <c r="D105" s="5"/>
      <c r="E105" s="60"/>
      <c r="F105" s="60"/>
      <c r="G105" s="60"/>
      <c r="H105" s="4"/>
    </row>
    <row r="106" spans="1:8" ht="25.5">
      <c r="A106" s="4" t="s">
        <v>158</v>
      </c>
      <c r="B106" s="3" t="s">
        <v>159</v>
      </c>
      <c r="C106" s="60" t="s">
        <v>164</v>
      </c>
      <c r="D106" s="5">
        <v>25</v>
      </c>
      <c r="E106" s="60" t="s">
        <v>165</v>
      </c>
      <c r="F106" s="60" t="s">
        <v>42</v>
      </c>
      <c r="G106" s="60"/>
      <c r="H106" s="4"/>
    </row>
    <row r="107" spans="1:8" ht="25.5">
      <c r="A107" s="4" t="s">
        <v>161</v>
      </c>
      <c r="B107" s="3" t="s">
        <v>160</v>
      </c>
      <c r="C107" s="60" t="s">
        <v>164</v>
      </c>
      <c r="D107" s="5">
        <v>15</v>
      </c>
      <c r="E107" s="60" t="s">
        <v>165</v>
      </c>
      <c r="F107" s="60" t="s">
        <v>42</v>
      </c>
      <c r="G107" s="60"/>
      <c r="H107" s="4"/>
    </row>
    <row r="108" spans="1:8" ht="25.5">
      <c r="A108" s="4" t="s">
        <v>162</v>
      </c>
      <c r="B108" s="3" t="s">
        <v>163</v>
      </c>
      <c r="C108" s="60" t="s">
        <v>164</v>
      </c>
      <c r="D108" s="5">
        <v>10</v>
      </c>
      <c r="E108" s="60" t="s">
        <v>165</v>
      </c>
      <c r="F108" s="60" t="s">
        <v>42</v>
      </c>
      <c r="G108" s="60"/>
      <c r="H108" s="4"/>
    </row>
    <row r="109" spans="1:8" ht="25.5">
      <c r="A109" s="4" t="s">
        <v>169</v>
      </c>
      <c r="B109" s="3" t="s">
        <v>170</v>
      </c>
      <c r="C109" s="60" t="s">
        <v>154</v>
      </c>
      <c r="D109" s="19">
        <v>50</v>
      </c>
      <c r="E109" s="60" t="s">
        <v>155</v>
      </c>
      <c r="F109" s="60" t="s">
        <v>42</v>
      </c>
      <c r="G109" s="60"/>
      <c r="H109" s="3"/>
    </row>
    <row r="110" spans="1:8" ht="25.5">
      <c r="A110" s="4" t="s">
        <v>281</v>
      </c>
      <c r="B110" s="3" t="s">
        <v>283</v>
      </c>
      <c r="C110" s="60"/>
      <c r="D110" s="5"/>
      <c r="E110" s="60"/>
      <c r="F110" s="60"/>
      <c r="G110" s="60"/>
      <c r="H110" s="4"/>
    </row>
    <row r="111" spans="1:8" ht="51">
      <c r="A111" s="4" t="s">
        <v>282</v>
      </c>
      <c r="B111" s="3" t="s">
        <v>159</v>
      </c>
      <c r="C111" s="60" t="s">
        <v>175</v>
      </c>
      <c r="D111" s="5">
        <v>100</v>
      </c>
      <c r="E111" s="60" t="s">
        <v>287</v>
      </c>
      <c r="F111" s="60"/>
      <c r="G111" s="60" t="s">
        <v>286</v>
      </c>
      <c r="H111" s="4"/>
    </row>
    <row r="112" spans="1:8" ht="51">
      <c r="A112" s="4" t="s">
        <v>284</v>
      </c>
      <c r="B112" s="3" t="s">
        <v>160</v>
      </c>
      <c r="C112" s="60" t="s">
        <v>175</v>
      </c>
      <c r="D112" s="5">
        <v>50</v>
      </c>
      <c r="E112" s="60" t="s">
        <v>287</v>
      </c>
      <c r="F112" s="60"/>
      <c r="G112" s="60" t="s">
        <v>286</v>
      </c>
      <c r="H112" s="4"/>
    </row>
    <row r="113" spans="1:8" ht="51">
      <c r="A113" s="4" t="s">
        <v>285</v>
      </c>
      <c r="B113" s="3" t="s">
        <v>163</v>
      </c>
      <c r="C113" s="60" t="s">
        <v>175</v>
      </c>
      <c r="D113" s="5">
        <v>30</v>
      </c>
      <c r="E113" s="60" t="s">
        <v>287</v>
      </c>
      <c r="F113" s="60"/>
      <c r="G113" s="60" t="s">
        <v>286</v>
      </c>
      <c r="H113" s="4"/>
    </row>
    <row r="114" spans="1:8" ht="12.75">
      <c r="A114" s="2" t="s">
        <v>277</v>
      </c>
      <c r="B114" s="6" t="s">
        <v>280</v>
      </c>
      <c r="C114" s="60"/>
      <c r="D114" s="5"/>
      <c r="E114" s="60"/>
      <c r="F114" s="60"/>
      <c r="G114" s="60"/>
      <c r="H114" s="4"/>
    </row>
    <row r="115" spans="1:8" ht="25.5">
      <c r="A115" s="4" t="s">
        <v>278</v>
      </c>
      <c r="B115" s="21" t="s">
        <v>306</v>
      </c>
      <c r="C115" s="64" t="s">
        <v>107</v>
      </c>
      <c r="D115" s="19">
        <v>500</v>
      </c>
      <c r="E115" s="64" t="s">
        <v>124</v>
      </c>
      <c r="F115" s="64" t="s">
        <v>35</v>
      </c>
      <c r="G115" s="64"/>
      <c r="H115" s="4"/>
    </row>
    <row r="116" spans="1:8" ht="25.5">
      <c r="A116" s="4" t="s">
        <v>279</v>
      </c>
      <c r="B116" s="3" t="s">
        <v>288</v>
      </c>
      <c r="C116" s="60" t="s">
        <v>290</v>
      </c>
      <c r="D116" s="5">
        <v>6</v>
      </c>
      <c r="E116" s="60" t="s">
        <v>291</v>
      </c>
      <c r="F116" s="60" t="s">
        <v>42</v>
      </c>
      <c r="G116" s="60" t="s">
        <v>289</v>
      </c>
      <c r="H116" s="4"/>
    </row>
  </sheetData>
  <sheetProtection password="EF49" sheet="1" objects="1" scenarios="1" selectLockedCells="1"/>
  <mergeCells count="12">
    <mergeCell ref="E86:E89"/>
    <mergeCell ref="G69:G70"/>
    <mergeCell ref="G74:G76"/>
    <mergeCell ref="A3:A4"/>
    <mergeCell ref="G3:G4"/>
    <mergeCell ref="G6:G7"/>
    <mergeCell ref="F3:F4"/>
    <mergeCell ref="G9:G10"/>
    <mergeCell ref="H3:H4"/>
    <mergeCell ref="C3:D3"/>
    <mergeCell ref="B3:B4"/>
    <mergeCell ref="E3:E4"/>
  </mergeCells>
  <printOptions/>
  <pageMargins left="0.2362204724409449" right="0.2362204724409449" top="0.31496062992125984" bottom="0.31496062992125984" header="0.31496062992125984" footer="0.31496062992125984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6"/>
  <sheetViews>
    <sheetView tabSelected="1" zoomScale="70" zoomScaleNormal="70" zoomScalePageLayoutView="0" workbookViewId="0" topLeftCell="A1">
      <selection activeCell="G13" sqref="G13"/>
    </sheetView>
  </sheetViews>
  <sheetFormatPr defaultColWidth="8.8515625" defaultRowHeight="15"/>
  <cols>
    <col min="1" max="1" width="8.8515625" style="1" customWidth="1"/>
    <col min="2" max="2" width="42.421875" style="1" customWidth="1"/>
    <col min="3" max="3" width="15.8515625" style="1" customWidth="1"/>
    <col min="4" max="4" width="7.28125" style="1" customWidth="1"/>
    <col min="5" max="5" width="6.28125" style="1" bestFit="1" customWidth="1"/>
    <col min="6" max="6" width="5.7109375" style="1" customWidth="1"/>
    <col min="7" max="7" width="6.140625" style="1" customWidth="1"/>
    <col min="8" max="8" width="5.00390625" style="1" customWidth="1"/>
    <col min="9" max="9" width="17.140625" style="1" customWidth="1"/>
    <col min="10" max="10" width="18.421875" style="1" customWidth="1"/>
    <col min="11" max="11" width="11.7109375" style="1" customWidth="1"/>
    <col min="12" max="12" width="6.28125" style="1" bestFit="1" customWidth="1"/>
    <col min="13" max="13" width="5.421875" style="1" bestFit="1" customWidth="1"/>
    <col min="14" max="14" width="6.00390625" style="1" customWidth="1"/>
    <col min="15" max="15" width="5.421875" style="1" customWidth="1"/>
    <col min="16" max="16" width="16.421875" style="1" customWidth="1"/>
    <col min="17" max="17" width="18.00390625" style="1" customWidth="1"/>
    <col min="18" max="18" width="11.8515625" style="1" customWidth="1"/>
    <col min="19" max="19" width="7.421875" style="1" customWidth="1"/>
    <col min="20" max="20" width="6.8515625" style="1" customWidth="1"/>
    <col min="21" max="21" width="7.28125" style="1" customWidth="1"/>
    <col min="22" max="22" width="7.421875" style="1" customWidth="1"/>
    <col min="23" max="16384" width="8.8515625" style="1" customWidth="1"/>
  </cols>
  <sheetData>
    <row r="1" spans="17:21" ht="12.75">
      <c r="Q1" s="149" t="s">
        <v>340</v>
      </c>
      <c r="R1" s="149"/>
      <c r="S1" s="149"/>
      <c r="T1" s="149"/>
      <c r="U1" s="149"/>
    </row>
    <row r="2" spans="17:21" ht="12.75">
      <c r="Q2" s="150" t="s">
        <v>360</v>
      </c>
      <c r="R2" s="150"/>
      <c r="S2" s="150"/>
      <c r="T2" s="150"/>
      <c r="U2" s="150"/>
    </row>
    <row r="4" spans="17:21" ht="12.75">
      <c r="Q4" s="150" t="s">
        <v>359</v>
      </c>
      <c r="R4" s="150"/>
      <c r="S4" s="150"/>
      <c r="T4" s="150"/>
      <c r="U4" s="150"/>
    </row>
    <row r="6" spans="2:21" ht="12.75">
      <c r="B6" s="1" t="s">
        <v>333</v>
      </c>
      <c r="C6" s="170" t="s">
        <v>404</v>
      </c>
      <c r="D6" s="170"/>
      <c r="E6" s="170"/>
      <c r="F6" s="170"/>
      <c r="G6" s="170"/>
      <c r="H6" s="170"/>
      <c r="I6" s="170"/>
      <c r="J6" s="170"/>
      <c r="K6" s="170"/>
      <c r="Q6" s="150"/>
      <c r="R6" s="150"/>
      <c r="S6" s="150"/>
      <c r="T6" s="150"/>
      <c r="U6" s="150"/>
    </row>
    <row r="7" spans="2:11" ht="12.75">
      <c r="B7" s="1" t="s">
        <v>332</v>
      </c>
      <c r="C7" s="171"/>
      <c r="D7" s="171"/>
      <c r="E7" s="171"/>
      <c r="F7" s="171"/>
      <c r="G7" s="171"/>
      <c r="H7" s="171"/>
      <c r="I7" s="171"/>
      <c r="J7" s="171"/>
      <c r="K7" s="171"/>
    </row>
    <row r="8" spans="2:21" ht="12.75">
      <c r="B8" s="1" t="s">
        <v>334</v>
      </c>
      <c r="C8" s="171" t="s">
        <v>463</v>
      </c>
      <c r="D8" s="171"/>
      <c r="E8" s="171"/>
      <c r="F8" s="171"/>
      <c r="G8" s="171"/>
      <c r="H8" s="171"/>
      <c r="I8" s="24"/>
      <c r="J8" s="24"/>
      <c r="K8" s="24"/>
      <c r="Q8" s="151" t="s">
        <v>341</v>
      </c>
      <c r="R8" s="151"/>
      <c r="S8" s="151"/>
      <c r="T8" s="151"/>
      <c r="U8" s="151"/>
    </row>
    <row r="9" spans="2:11" ht="12.75">
      <c r="B9" s="1" t="s">
        <v>335</v>
      </c>
      <c r="C9" s="172" t="s">
        <v>464</v>
      </c>
      <c r="D9" s="172"/>
      <c r="E9" s="172"/>
      <c r="F9" s="172"/>
      <c r="G9" s="138"/>
      <c r="H9" s="138"/>
      <c r="I9" s="24"/>
      <c r="J9" s="24"/>
      <c r="K9" s="24"/>
    </row>
    <row r="10" spans="2:11" ht="12.75">
      <c r="B10" s="1" t="s">
        <v>336</v>
      </c>
      <c r="C10" s="139">
        <v>1</v>
      </c>
      <c r="D10" s="140"/>
      <c r="E10" s="140"/>
      <c r="F10" s="140"/>
      <c r="G10" s="140"/>
      <c r="H10" s="140"/>
      <c r="I10" s="25"/>
      <c r="J10" s="25"/>
      <c r="K10" s="25"/>
    </row>
    <row r="11" spans="1:21" ht="15.75">
      <c r="A11" s="158" t="s">
        <v>441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</row>
    <row r="12" spans="2:7" ht="12.75">
      <c r="B12" s="159" t="s">
        <v>337</v>
      </c>
      <c r="C12" s="159"/>
      <c r="D12" s="159"/>
      <c r="E12" s="159"/>
      <c r="F12" s="159"/>
      <c r="G12" s="43">
        <v>250</v>
      </c>
    </row>
    <row r="13" spans="2:7" ht="12.75">
      <c r="B13" s="159" t="s">
        <v>338</v>
      </c>
      <c r="C13" s="159"/>
      <c r="D13" s="159"/>
      <c r="E13" s="159"/>
      <c r="F13" s="159"/>
      <c r="G13" s="113">
        <f>S135</f>
        <v>1754.6</v>
      </c>
    </row>
    <row r="14" spans="2:7" ht="12.75">
      <c r="B14" s="159" t="s">
        <v>339</v>
      </c>
      <c r="C14" s="159"/>
      <c r="D14" s="159"/>
      <c r="E14" s="159"/>
      <c r="F14" s="159"/>
      <c r="G14" s="114">
        <f>G12+G13</f>
        <v>2004.6</v>
      </c>
    </row>
    <row r="15" spans="2:7" ht="12.75">
      <c r="B15" s="159" t="s">
        <v>355</v>
      </c>
      <c r="C15" s="159"/>
      <c r="D15" s="159"/>
      <c r="E15" s="159"/>
      <c r="F15" s="159"/>
      <c r="G15" s="114">
        <f>G12+T135</f>
        <v>2021.6</v>
      </c>
    </row>
    <row r="16" spans="2:7" ht="12.75">
      <c r="B16" s="159" t="s">
        <v>354</v>
      </c>
      <c r="C16" s="159"/>
      <c r="D16" s="159"/>
      <c r="E16" s="159"/>
      <c r="F16" s="159"/>
      <c r="G16" s="115">
        <f>U135</f>
        <v>1.0096888179642083</v>
      </c>
    </row>
    <row r="18" ht="13.5" thickBot="1"/>
    <row r="19" spans="1:22" ht="15" customHeight="1">
      <c r="A19" s="162" t="s">
        <v>6</v>
      </c>
      <c r="B19" s="162" t="s">
        <v>1</v>
      </c>
      <c r="C19" s="152" t="s">
        <v>347</v>
      </c>
      <c r="D19" s="154"/>
      <c r="E19" s="152" t="s">
        <v>345</v>
      </c>
      <c r="F19" s="153"/>
      <c r="G19" s="153"/>
      <c r="H19" s="153"/>
      <c r="I19" s="153"/>
      <c r="J19" s="153"/>
      <c r="K19" s="160"/>
      <c r="L19" s="161" t="s">
        <v>346</v>
      </c>
      <c r="M19" s="153"/>
      <c r="N19" s="153"/>
      <c r="O19" s="153"/>
      <c r="P19" s="153"/>
      <c r="Q19" s="153"/>
      <c r="R19" s="154"/>
      <c r="S19" s="152" t="s">
        <v>358</v>
      </c>
      <c r="T19" s="153"/>
      <c r="U19" s="154"/>
      <c r="V19" s="22"/>
    </row>
    <row r="20" spans="1:22" s="9" customFormat="1" ht="15" customHeight="1">
      <c r="A20" s="163"/>
      <c r="B20" s="163"/>
      <c r="C20" s="155"/>
      <c r="D20" s="157"/>
      <c r="E20" s="165" t="s">
        <v>349</v>
      </c>
      <c r="F20" s="166"/>
      <c r="G20" s="156" t="s">
        <v>350</v>
      </c>
      <c r="H20" s="156"/>
      <c r="I20" s="156" t="s">
        <v>351</v>
      </c>
      <c r="J20" s="156" t="s">
        <v>352</v>
      </c>
      <c r="K20" s="173" t="s">
        <v>353</v>
      </c>
      <c r="L20" s="176" t="s">
        <v>349</v>
      </c>
      <c r="M20" s="166"/>
      <c r="N20" s="156" t="s">
        <v>350</v>
      </c>
      <c r="O20" s="156"/>
      <c r="P20" s="156" t="s">
        <v>351</v>
      </c>
      <c r="Q20" s="156" t="s">
        <v>352</v>
      </c>
      <c r="R20" s="157" t="s">
        <v>353</v>
      </c>
      <c r="S20" s="155"/>
      <c r="T20" s="156"/>
      <c r="U20" s="157"/>
      <c r="V20" s="22"/>
    </row>
    <row r="21" spans="1:22" ht="42" customHeight="1" thickBot="1">
      <c r="A21" s="164"/>
      <c r="B21" s="164"/>
      <c r="C21" s="116" t="s">
        <v>343</v>
      </c>
      <c r="D21" s="117" t="s">
        <v>342</v>
      </c>
      <c r="E21" s="116" t="s">
        <v>344</v>
      </c>
      <c r="F21" s="118" t="s">
        <v>356</v>
      </c>
      <c r="G21" s="118" t="s">
        <v>344</v>
      </c>
      <c r="H21" s="118" t="s">
        <v>356</v>
      </c>
      <c r="I21" s="167"/>
      <c r="J21" s="167"/>
      <c r="K21" s="174"/>
      <c r="L21" s="119" t="s">
        <v>344</v>
      </c>
      <c r="M21" s="118" t="s">
        <v>356</v>
      </c>
      <c r="N21" s="118" t="s">
        <v>344</v>
      </c>
      <c r="O21" s="118" t="s">
        <v>356</v>
      </c>
      <c r="P21" s="167"/>
      <c r="Q21" s="167"/>
      <c r="R21" s="175"/>
      <c r="S21" s="116" t="s">
        <v>349</v>
      </c>
      <c r="T21" s="120" t="s">
        <v>350</v>
      </c>
      <c r="U21" s="117" t="s">
        <v>357</v>
      </c>
      <c r="V21" s="22"/>
    </row>
    <row r="22" spans="1:22" ht="13.5" thickBot="1">
      <c r="A22" s="121"/>
      <c r="B22" s="121"/>
      <c r="C22" s="122"/>
      <c r="D22" s="123"/>
      <c r="E22" s="122"/>
      <c r="F22" s="124"/>
      <c r="G22" s="124"/>
      <c r="H22" s="124"/>
      <c r="I22" s="124"/>
      <c r="J22" s="124"/>
      <c r="K22" s="125"/>
      <c r="L22" s="126"/>
      <c r="M22" s="124"/>
      <c r="N22" s="124"/>
      <c r="O22" s="124"/>
      <c r="P22" s="124"/>
      <c r="Q22" s="124"/>
      <c r="R22" s="127"/>
      <c r="S22" s="122"/>
      <c r="T22" s="128"/>
      <c r="U22" s="127"/>
      <c r="V22" s="22"/>
    </row>
    <row r="23" spans="1:22" ht="19.5" thickBot="1">
      <c r="A23" s="129" t="str">
        <f>Нормы!A5</f>
        <v>1.</v>
      </c>
      <c r="B23" s="130" t="str">
        <f>Нормы!B5</f>
        <v>Учебно-методическая работа</v>
      </c>
      <c r="C23" s="131">
        <f>Нормы!C5</f>
        <v>0</v>
      </c>
      <c r="D23" s="131">
        <f>Нормы!D5</f>
        <v>0</v>
      </c>
      <c r="E23" s="132"/>
      <c r="F23" s="132"/>
      <c r="G23" s="132"/>
      <c r="H23" s="132"/>
      <c r="I23" s="132"/>
      <c r="J23" s="132"/>
      <c r="K23" s="133"/>
      <c r="L23" s="132"/>
      <c r="M23" s="132"/>
      <c r="N23" s="132"/>
      <c r="O23" s="132"/>
      <c r="P23" s="132"/>
      <c r="Q23" s="132"/>
      <c r="R23" s="132"/>
      <c r="S23" s="132"/>
      <c r="T23" s="132"/>
      <c r="U23" s="134"/>
      <c r="V23" s="23"/>
    </row>
    <row r="24" spans="1:22" ht="38.25">
      <c r="A24" s="72" t="str">
        <f>Нормы!A6</f>
        <v>1.1.</v>
      </c>
      <c r="B24" s="71" t="str">
        <f>Нормы!B6</f>
        <v>Обновление рабочей программы по дисциплине (образовательному модулю - далее - ОМ)</v>
      </c>
      <c r="C24" s="71" t="str">
        <f>Нормы!C6</f>
        <v>за 1 кредит 1 рабочей программы</v>
      </c>
      <c r="D24" s="66">
        <f>Нормы!D6</f>
        <v>3</v>
      </c>
      <c r="E24" s="34">
        <v>2.2</v>
      </c>
      <c r="F24" s="30">
        <f>IF(E24="","",E24*D24)</f>
        <v>6.6000000000000005</v>
      </c>
      <c r="G24" s="34">
        <v>0.2</v>
      </c>
      <c r="H24" s="30">
        <f>IF(G24="","",G24*D24)</f>
        <v>0.6000000000000001</v>
      </c>
      <c r="I24" s="34"/>
      <c r="J24" s="34"/>
      <c r="K24" s="40"/>
      <c r="L24" s="37"/>
      <c r="M24" s="31">
        <f>IF(L24="","",L24*D24)</f>
      </c>
      <c r="N24" s="34">
        <v>2</v>
      </c>
      <c r="O24" s="31">
        <f>IF(N24="","",N24*D24)</f>
        <v>6</v>
      </c>
      <c r="P24" s="34"/>
      <c r="Q24" s="34"/>
      <c r="R24" s="34"/>
      <c r="S24" s="32">
        <f>IF(IF(F24="",0,F24)+IF(M24="",0,M24)=0,"",IF(F24="",0,F24)+IF(M24="",0,M24))</f>
        <v>6.6000000000000005</v>
      </c>
      <c r="T24" s="32">
        <f>IF(IF(H24="",0,H24)+IF(O24="",0,O24)=0,"",IF(H24="",0,H24)+IF(O24="",0,O24))</f>
        <v>6.6</v>
      </c>
      <c r="U24" s="44">
        <f>_xlfn.IFERROR(IF(S24=0,"",T24/S24),"")</f>
        <v>0.9999999999999999</v>
      </c>
      <c r="V24" s="23"/>
    </row>
    <row r="25" spans="1:22" ht="25.5">
      <c r="A25" s="73" t="str">
        <f>Нормы!A7</f>
        <v>1.2.</v>
      </c>
      <c r="B25" s="60" t="str">
        <f>Нормы!B7</f>
        <v>Разработка аннотации к рабочей программе по дисциплине (ОМ)</v>
      </c>
      <c r="C25" s="60" t="str">
        <f>Нормы!C7</f>
        <v>за 1 аннотацию</v>
      </c>
      <c r="D25" s="66">
        <f>Нормы!D7</f>
        <v>3</v>
      </c>
      <c r="E25" s="35"/>
      <c r="F25" s="30">
        <f aca="true" t="shared" si="0" ref="F25:F92">IF(E25="","",E25*D25)</f>
      </c>
      <c r="G25" s="35"/>
      <c r="H25" s="30">
        <f aca="true" t="shared" si="1" ref="H25:H92">IF(G25="","",G25*D25)</f>
      </c>
      <c r="I25" s="35"/>
      <c r="J25" s="35"/>
      <c r="K25" s="41"/>
      <c r="L25" s="38"/>
      <c r="M25" s="31">
        <f aca="true" t="shared" si="2" ref="M25:M92">IF(L25="","",L25*D25)</f>
      </c>
      <c r="N25" s="35">
        <v>4</v>
      </c>
      <c r="O25" s="31">
        <f aca="true" t="shared" si="3" ref="O25:O92">IF(N25="","",N25*D25)</f>
        <v>12</v>
      </c>
      <c r="P25" s="35"/>
      <c r="Q25" s="35"/>
      <c r="R25" s="35"/>
      <c r="S25" s="32">
        <f>IF(IF(F25="",0,F25)+IF(M25="",0,M25)=0,"",IF(F25="",0,F25)+IF(M25="",0,M25))</f>
      </c>
      <c r="T25" s="32">
        <f>IF(IF(H25="",0,H25)+IF(O25="",0,O25)=0,"",IF(H25="",0,H25)+IF(O25="",0,O25))</f>
        <v>12</v>
      </c>
      <c r="U25" s="44">
        <f>_xlfn.IFERROR(IF(S25=0,"",T25/S25),"")</f>
      </c>
      <c r="V25" s="23"/>
    </row>
    <row r="26" spans="1:22" ht="12.75">
      <c r="A26" s="73" t="str">
        <f>Нормы!A8</f>
        <v>1.3.</v>
      </c>
      <c r="B26" s="60" t="str">
        <f>Нормы!B8</f>
        <v>Разработка ООП</v>
      </c>
      <c r="C26" s="60" t="str">
        <f>Нормы!C8</f>
        <v>за 1 ООП</v>
      </c>
      <c r="D26" s="66">
        <f>Нормы!D8</f>
        <v>20</v>
      </c>
      <c r="E26" s="35">
        <v>5</v>
      </c>
      <c r="F26" s="30">
        <f t="shared" si="0"/>
        <v>100</v>
      </c>
      <c r="G26" s="35">
        <v>5</v>
      </c>
      <c r="H26" s="30">
        <f t="shared" si="1"/>
        <v>100</v>
      </c>
      <c r="I26" s="35"/>
      <c r="J26" s="35"/>
      <c r="K26" s="41"/>
      <c r="L26" s="38"/>
      <c r="M26" s="31">
        <f t="shared" si="2"/>
      </c>
      <c r="N26" s="35">
        <v>1</v>
      </c>
      <c r="O26" s="31">
        <f t="shared" si="3"/>
        <v>20</v>
      </c>
      <c r="P26" s="35"/>
      <c r="Q26" s="35"/>
      <c r="R26" s="35"/>
      <c r="S26" s="32">
        <f>IF(IF(F26="",0,F26)+IF(M26="",0,M26)=0,"",IF(F26="",0,F26)+IF(M26="",0,M26))</f>
        <v>100</v>
      </c>
      <c r="T26" s="32">
        <f>IF(IF(H26="",0,H26)+IF(O26="",0,O26)=0,"",IF(H26="",0,H26)+IF(O26="",0,O26))</f>
        <v>120</v>
      </c>
      <c r="U26" s="44">
        <f>_xlfn.IFERROR(IF(S26=0,"",T26/S26),"")</f>
        <v>1.2</v>
      </c>
      <c r="V26" s="23"/>
    </row>
    <row r="27" spans="1:22" ht="12.75">
      <c r="A27" s="73" t="str">
        <f>Нормы!A9</f>
        <v>1.4.</v>
      </c>
      <c r="B27" s="60" t="str">
        <f>Нормы!B9</f>
        <v>Разработка КМВ</v>
      </c>
      <c r="C27" s="60" t="str">
        <f>Нормы!C9</f>
        <v>за 1 КМВ</v>
      </c>
      <c r="D27" s="66">
        <f>Нормы!D9</f>
        <v>200</v>
      </c>
      <c r="E27" s="35"/>
      <c r="F27" s="30">
        <f t="shared" si="0"/>
      </c>
      <c r="G27" s="35"/>
      <c r="H27" s="30">
        <f t="shared" si="1"/>
      </c>
      <c r="I27" s="35"/>
      <c r="J27" s="35"/>
      <c r="K27" s="41"/>
      <c r="L27" s="38"/>
      <c r="M27" s="31">
        <f t="shared" si="2"/>
      </c>
      <c r="N27" s="35"/>
      <c r="O27" s="31">
        <f t="shared" si="3"/>
      </c>
      <c r="P27" s="35"/>
      <c r="Q27" s="35"/>
      <c r="R27" s="35"/>
      <c r="S27" s="32">
        <f aca="true" t="shared" si="4" ref="S27:S90">IF(IF(F27="",0,F27)+IF(M27="",0,M27)=0,"",IF(F27="",0,F27)+IF(M27="",0,M27))</f>
      </c>
      <c r="T27" s="32">
        <f aca="true" t="shared" si="5" ref="T27:T90">IF(IF(H27="",0,H27)+IF(O27="",0,O27)=0,"",IF(H27="",0,H27)+IF(O27="",0,O27))</f>
      </c>
      <c r="U27" s="44">
        <f aca="true" t="shared" si="6" ref="U27:U90">_xlfn.IFERROR(IF(S27=0,"",T27/S27),"")</f>
      </c>
      <c r="V27" s="23"/>
    </row>
    <row r="28" spans="1:22" ht="12.75">
      <c r="A28" s="73" t="str">
        <f>Нормы!A10</f>
        <v>1.5.</v>
      </c>
      <c r="B28" s="60" t="str">
        <f>Нормы!B10</f>
        <v>Обновление КМВ</v>
      </c>
      <c r="C28" s="60" t="str">
        <f>Нормы!C10</f>
        <v>за 1 КМВ</v>
      </c>
      <c r="D28" s="66">
        <f>Нормы!D10</f>
        <v>40</v>
      </c>
      <c r="E28" s="35"/>
      <c r="F28" s="30">
        <f t="shared" si="0"/>
      </c>
      <c r="G28" s="35"/>
      <c r="H28" s="30">
        <f t="shared" si="1"/>
      </c>
      <c r="I28" s="35"/>
      <c r="J28" s="35"/>
      <c r="K28" s="41"/>
      <c r="L28" s="38"/>
      <c r="M28" s="31">
        <f t="shared" si="2"/>
      </c>
      <c r="N28" s="35"/>
      <c r="O28" s="31">
        <f t="shared" si="3"/>
      </c>
      <c r="P28" s="35"/>
      <c r="Q28" s="35"/>
      <c r="R28" s="35"/>
      <c r="S28" s="32">
        <f t="shared" si="4"/>
      </c>
      <c r="T28" s="32">
        <f t="shared" si="5"/>
      </c>
      <c r="U28" s="44">
        <f t="shared" si="6"/>
      </c>
      <c r="V28" s="23"/>
    </row>
    <row r="29" spans="1:22" ht="12.75">
      <c r="A29" s="74" t="str">
        <f>Нормы!A11</f>
        <v>1.6.</v>
      </c>
      <c r="B29" s="62" t="str">
        <f>Нормы!B11</f>
        <v>Разработка новых учебных планов</v>
      </c>
      <c r="C29" s="62" t="str">
        <f>Нормы!C11</f>
        <v>за 1 учебный план</v>
      </c>
      <c r="D29" s="66">
        <f>Нормы!D11</f>
        <v>30</v>
      </c>
      <c r="E29" s="35"/>
      <c r="F29" s="30">
        <f t="shared" si="0"/>
      </c>
      <c r="G29" s="35"/>
      <c r="H29" s="30">
        <f t="shared" si="1"/>
      </c>
      <c r="I29" s="35"/>
      <c r="J29" s="35"/>
      <c r="K29" s="41"/>
      <c r="L29" s="38"/>
      <c r="M29" s="31">
        <f t="shared" si="2"/>
      </c>
      <c r="N29" s="35"/>
      <c r="O29" s="31">
        <f t="shared" si="3"/>
      </c>
      <c r="P29" s="35"/>
      <c r="Q29" s="35"/>
      <c r="R29" s="35"/>
      <c r="S29" s="32">
        <f t="shared" si="4"/>
      </c>
      <c r="T29" s="32">
        <f t="shared" si="5"/>
      </c>
      <c r="U29" s="44">
        <f t="shared" si="6"/>
      </c>
      <c r="V29" s="23"/>
    </row>
    <row r="30" spans="1:22" ht="12.75">
      <c r="A30" s="74" t="str">
        <f>Нормы!A12</f>
        <v>1.7.</v>
      </c>
      <c r="B30" s="62" t="str">
        <f>Нормы!B12</f>
        <v>Разработка программы практики</v>
      </c>
      <c r="C30" s="62" t="str">
        <f>Нормы!C12</f>
        <v>за 1 программу</v>
      </c>
      <c r="D30" s="66">
        <f>Нормы!D12</f>
        <v>10</v>
      </c>
      <c r="E30" s="35"/>
      <c r="F30" s="30">
        <f t="shared" si="0"/>
      </c>
      <c r="G30" s="35"/>
      <c r="H30" s="30">
        <f t="shared" si="1"/>
      </c>
      <c r="I30" s="35"/>
      <c r="J30" s="35"/>
      <c r="K30" s="41"/>
      <c r="L30" s="38"/>
      <c r="M30" s="31">
        <f t="shared" si="2"/>
      </c>
      <c r="N30" s="35"/>
      <c r="O30" s="31">
        <f t="shared" si="3"/>
      </c>
      <c r="P30" s="35"/>
      <c r="Q30" s="35"/>
      <c r="R30" s="35"/>
      <c r="S30" s="32">
        <f t="shared" si="4"/>
      </c>
      <c r="T30" s="32">
        <f t="shared" si="5"/>
      </c>
      <c r="U30" s="44">
        <f t="shared" si="6"/>
      </c>
      <c r="V30" s="23"/>
    </row>
    <row r="31" spans="1:22" ht="12.75">
      <c r="A31" s="74" t="str">
        <f>Нормы!A13</f>
        <v>1.8.</v>
      </c>
      <c r="B31" s="62" t="str">
        <f>Нормы!B13</f>
        <v>Подготовка ЭОР</v>
      </c>
      <c r="C31" s="62" t="str">
        <f>Нормы!C13</f>
        <v>за 1 кредит </v>
      </c>
      <c r="D31" s="66">
        <f>Нормы!D13</f>
        <v>100</v>
      </c>
      <c r="E31" s="35"/>
      <c r="F31" s="30">
        <f t="shared" si="0"/>
      </c>
      <c r="G31" s="35"/>
      <c r="H31" s="30">
        <f t="shared" si="1"/>
      </c>
      <c r="I31" s="35"/>
      <c r="J31" s="35"/>
      <c r="K31" s="41"/>
      <c r="L31" s="38"/>
      <c r="M31" s="31">
        <f t="shared" si="2"/>
      </c>
      <c r="N31" s="35"/>
      <c r="O31" s="31">
        <f t="shared" si="3"/>
      </c>
      <c r="P31" s="35"/>
      <c r="Q31" s="35"/>
      <c r="R31" s="35"/>
      <c r="S31" s="32">
        <f t="shared" si="4"/>
      </c>
      <c r="T31" s="32">
        <f t="shared" si="5"/>
      </c>
      <c r="U31" s="44">
        <f t="shared" si="6"/>
      </c>
      <c r="V31" s="23"/>
    </row>
    <row r="32" spans="1:22" ht="12.75">
      <c r="A32" s="74" t="str">
        <f>Нормы!A14</f>
        <v>1.9.</v>
      </c>
      <c r="B32" s="62" t="str">
        <f>Нормы!B14</f>
        <v>Разработка УМК по новым модулям</v>
      </c>
      <c r="C32" s="62" t="str">
        <f>Нормы!C14</f>
        <v>за 1 кредит</v>
      </c>
      <c r="D32" s="66">
        <f>Нормы!D14</f>
        <v>24</v>
      </c>
      <c r="E32" s="35"/>
      <c r="F32" s="30">
        <f t="shared" si="0"/>
      </c>
      <c r="G32" s="35"/>
      <c r="H32" s="30">
        <f t="shared" si="1"/>
      </c>
      <c r="I32" s="35"/>
      <c r="J32" s="35"/>
      <c r="K32" s="41"/>
      <c r="L32" s="38"/>
      <c r="M32" s="31">
        <f t="shared" si="2"/>
      </c>
      <c r="N32" s="35"/>
      <c r="O32" s="31">
        <f t="shared" si="3"/>
      </c>
      <c r="P32" s="35"/>
      <c r="Q32" s="35"/>
      <c r="R32" s="35"/>
      <c r="S32" s="32">
        <f t="shared" si="4"/>
      </c>
      <c r="T32" s="32">
        <f t="shared" si="5"/>
      </c>
      <c r="U32" s="44">
        <f t="shared" si="6"/>
      </c>
      <c r="V32" s="23"/>
    </row>
    <row r="33" spans="1:22" ht="25.5">
      <c r="A33" s="74" t="str">
        <f>Нормы!A15</f>
        <v>1.10.</v>
      </c>
      <c r="B33" s="62" t="str">
        <f>Нормы!B15</f>
        <v>Обновление УМК по существующим дисциплинам (ОМ)</v>
      </c>
      <c r="C33" s="62" t="str">
        <f>Нормы!C15</f>
        <v>за 1 кредит</v>
      </c>
      <c r="D33" s="66">
        <f>Нормы!D15</f>
        <v>8</v>
      </c>
      <c r="E33" s="35"/>
      <c r="F33" s="30">
        <f t="shared" si="0"/>
      </c>
      <c r="G33" s="35"/>
      <c r="H33" s="30">
        <f t="shared" si="1"/>
      </c>
      <c r="I33" s="35"/>
      <c r="J33" s="35"/>
      <c r="K33" s="41"/>
      <c r="L33" s="38"/>
      <c r="M33" s="31">
        <f t="shared" si="2"/>
      </c>
      <c r="N33" s="35"/>
      <c r="O33" s="31">
        <f t="shared" si="3"/>
      </c>
      <c r="P33" s="35"/>
      <c r="Q33" s="35"/>
      <c r="R33" s="35"/>
      <c r="S33" s="32">
        <f t="shared" si="4"/>
      </c>
      <c r="T33" s="32">
        <f t="shared" si="5"/>
      </c>
      <c r="U33" s="44">
        <f t="shared" si="6"/>
      </c>
      <c r="V33" s="23"/>
    </row>
    <row r="34" spans="1:22" ht="51">
      <c r="A34" s="74" t="str">
        <f>Нормы!A16</f>
        <v>1.11.</v>
      </c>
      <c r="B34" s="62" t="str">
        <f>Нормы!B16</f>
        <v>Разработка, написание, подготовка к изданию учебников (учебных пособий) с обсуждением на заседании кафедры
</v>
      </c>
      <c r="C34" s="62" t="str">
        <f>Нормы!C16</f>
        <v>за 1 кредит</v>
      </c>
      <c r="D34" s="66">
        <f>Нормы!D16</f>
        <v>100</v>
      </c>
      <c r="E34" s="35">
        <v>0.5</v>
      </c>
      <c r="F34" s="30">
        <f t="shared" si="0"/>
        <v>50</v>
      </c>
      <c r="G34" s="35">
        <v>0.5</v>
      </c>
      <c r="H34" s="30">
        <f t="shared" si="1"/>
        <v>50</v>
      </c>
      <c r="I34" s="35"/>
      <c r="J34" s="35"/>
      <c r="K34" s="41"/>
      <c r="L34" s="38">
        <v>0.5</v>
      </c>
      <c r="M34" s="31">
        <f t="shared" si="2"/>
        <v>50</v>
      </c>
      <c r="N34" s="35">
        <v>0.5</v>
      </c>
      <c r="O34" s="31">
        <f t="shared" si="3"/>
        <v>50</v>
      </c>
      <c r="P34" s="35"/>
      <c r="Q34" s="35"/>
      <c r="R34" s="35"/>
      <c r="S34" s="32">
        <f t="shared" si="4"/>
        <v>100</v>
      </c>
      <c r="T34" s="32">
        <f t="shared" si="5"/>
        <v>100</v>
      </c>
      <c r="U34" s="44">
        <f t="shared" si="6"/>
        <v>1</v>
      </c>
      <c r="V34" s="23"/>
    </row>
    <row r="35" spans="1:22" ht="63.75">
      <c r="A35" s="74" t="str">
        <f>Нормы!A17</f>
        <v>1.12.</v>
      </c>
      <c r="B35" s="62" t="str">
        <f>Нормы!B17</f>
        <v>Разработка фондов оценочных средств, включающих задания, тесты и методы контроля, позволяющие оценить уровень сформированных компетенций в соответствии с балльно-рейтинговой системой контроля знаний студентов</v>
      </c>
      <c r="C35" s="62" t="str">
        <f>Нормы!C17</f>
        <v>за 1 базу тестовых заданий, за 1 кейс и д.р.</v>
      </c>
      <c r="D35" s="66">
        <f>Нормы!D17</f>
        <v>20</v>
      </c>
      <c r="E35" s="35"/>
      <c r="F35" s="30">
        <f t="shared" si="0"/>
      </c>
      <c r="G35" s="35"/>
      <c r="H35" s="30">
        <f t="shared" si="1"/>
      </c>
      <c r="I35" s="35"/>
      <c r="J35" s="35"/>
      <c r="K35" s="41"/>
      <c r="L35" s="38"/>
      <c r="M35" s="31">
        <f t="shared" si="2"/>
      </c>
      <c r="N35" s="35"/>
      <c r="O35" s="31">
        <f t="shared" si="3"/>
      </c>
      <c r="P35" s="35"/>
      <c r="Q35" s="35"/>
      <c r="R35" s="35"/>
      <c r="S35" s="32">
        <f t="shared" si="4"/>
      </c>
      <c r="T35" s="32">
        <f t="shared" si="5"/>
      </c>
      <c r="U35" s="44">
        <f t="shared" si="6"/>
      </c>
      <c r="V35" s="23"/>
    </row>
    <row r="36" spans="1:22" ht="51">
      <c r="A36" s="74" t="str">
        <f>Нормы!A18</f>
        <v>1.13.</v>
      </c>
      <c r="B36" s="62" t="str">
        <f>Нормы!B18</f>
        <v>Разработка вопросов и составление экзаменационных материалов аттестационных испытаний при зачислении на 2 и последующие курсы</v>
      </c>
      <c r="C36" s="62" t="str">
        <f>Нормы!C18</f>
        <v>за 1 комплект экзаменационного материала</v>
      </c>
      <c r="D36" s="66">
        <f>Нормы!D18</f>
        <v>4</v>
      </c>
      <c r="E36" s="35"/>
      <c r="F36" s="30">
        <f t="shared" si="0"/>
      </c>
      <c r="G36" s="35"/>
      <c r="H36" s="30">
        <f t="shared" si="1"/>
      </c>
      <c r="I36" s="35"/>
      <c r="J36" s="35"/>
      <c r="K36" s="41"/>
      <c r="L36" s="38"/>
      <c r="M36" s="31">
        <f t="shared" si="2"/>
      </c>
      <c r="N36" s="35"/>
      <c r="O36" s="31">
        <f t="shared" si="3"/>
      </c>
      <c r="P36" s="35"/>
      <c r="Q36" s="35"/>
      <c r="R36" s="35"/>
      <c r="S36" s="32">
        <f t="shared" si="4"/>
      </c>
      <c r="T36" s="32">
        <f t="shared" si="5"/>
      </c>
      <c r="U36" s="44">
        <f t="shared" si="6"/>
      </c>
      <c r="V36" s="23"/>
    </row>
    <row r="37" spans="1:22" ht="51">
      <c r="A37" s="74" t="str">
        <f>Нормы!A19</f>
        <v>1.14.</v>
      </c>
      <c r="B37" s="62" t="str">
        <f>Нормы!B19</f>
        <v>Разработка вопросов и составление экзаменационных материалов вступительных испытаний при зачислении на 1 курс по 1 направлению подготовки</v>
      </c>
      <c r="C37" s="62" t="str">
        <f>Нормы!C19</f>
        <v>за комплект экзаменационного материала</v>
      </c>
      <c r="D37" s="66">
        <f>Нормы!D19</f>
        <v>10</v>
      </c>
      <c r="E37" s="35"/>
      <c r="F37" s="30">
        <f t="shared" si="0"/>
      </c>
      <c r="G37" s="35"/>
      <c r="H37" s="30">
        <f t="shared" si="1"/>
      </c>
      <c r="I37" s="35"/>
      <c r="J37" s="35"/>
      <c r="K37" s="41"/>
      <c r="L37" s="38"/>
      <c r="M37" s="31">
        <f t="shared" si="2"/>
      </c>
      <c r="N37" s="35"/>
      <c r="O37" s="31">
        <f t="shared" si="3"/>
      </c>
      <c r="P37" s="35"/>
      <c r="Q37" s="35"/>
      <c r="R37" s="35"/>
      <c r="S37" s="32">
        <f t="shared" si="4"/>
      </c>
      <c r="T37" s="32">
        <f t="shared" si="5"/>
      </c>
      <c r="U37" s="44">
        <f t="shared" si="6"/>
      </c>
      <c r="V37" s="23"/>
    </row>
    <row r="38" spans="1:22" ht="25.5">
      <c r="A38" s="74" t="str">
        <f>Нормы!A20</f>
        <v>1.15.</v>
      </c>
      <c r="B38" s="62" t="str">
        <f>Нормы!B20</f>
        <v>Организация и подготовка участия студентов во всероссийских  предметных олимпиадах</v>
      </c>
      <c r="C38" s="62" t="str">
        <f>Нормы!C20</f>
        <v>за 1 студента</v>
      </c>
      <c r="D38" s="66">
        <f>Нормы!D20</f>
        <v>30</v>
      </c>
      <c r="E38" s="35"/>
      <c r="F38" s="30">
        <f t="shared" si="0"/>
      </c>
      <c r="G38" s="35"/>
      <c r="H38" s="30">
        <f t="shared" si="1"/>
      </c>
      <c r="I38" s="35"/>
      <c r="J38" s="35"/>
      <c r="K38" s="41"/>
      <c r="L38" s="38"/>
      <c r="M38" s="31">
        <f t="shared" si="2"/>
      </c>
      <c r="N38" s="35"/>
      <c r="O38" s="31">
        <f t="shared" si="3"/>
      </c>
      <c r="P38" s="35"/>
      <c r="Q38" s="35"/>
      <c r="R38" s="35"/>
      <c r="S38" s="32">
        <f t="shared" si="4"/>
      </c>
      <c r="T38" s="32">
        <f t="shared" si="5"/>
      </c>
      <c r="U38" s="44">
        <f t="shared" si="6"/>
      </c>
      <c r="V38" s="23"/>
    </row>
    <row r="39" spans="1:22" ht="12.75">
      <c r="A39" s="74" t="str">
        <f>Нормы!A21</f>
        <v>1.16.</v>
      </c>
      <c r="B39" s="62" t="str">
        <f>Нормы!B21</f>
        <v>Взаимопосещение занятий</v>
      </c>
      <c r="C39" s="62" t="str">
        <f>Нормы!C21</f>
        <v>в год</v>
      </c>
      <c r="D39" s="66">
        <f>Нормы!D21</f>
        <v>6</v>
      </c>
      <c r="E39" s="35"/>
      <c r="F39" s="30">
        <f t="shared" si="0"/>
      </c>
      <c r="G39" s="35"/>
      <c r="H39" s="30">
        <f t="shared" si="1"/>
      </c>
      <c r="I39" s="35"/>
      <c r="J39" s="35"/>
      <c r="K39" s="41"/>
      <c r="L39" s="38"/>
      <c r="M39" s="31">
        <f t="shared" si="2"/>
      </c>
      <c r="N39" s="35"/>
      <c r="O39" s="31">
        <f t="shared" si="3"/>
      </c>
      <c r="P39" s="35"/>
      <c r="Q39" s="35"/>
      <c r="R39" s="35"/>
      <c r="S39" s="32">
        <f t="shared" si="4"/>
      </c>
      <c r="T39" s="32">
        <f t="shared" si="5"/>
      </c>
      <c r="U39" s="44">
        <f t="shared" si="6"/>
      </c>
      <c r="V39" s="23"/>
    </row>
    <row r="40" spans="1:22" ht="25.5">
      <c r="A40" s="74" t="str">
        <f>Нормы!A22</f>
        <v>1.17.</v>
      </c>
      <c r="B40" s="62" t="str">
        <f>Нормы!B22</f>
        <v>Рецензирование учебно-методических материалов ППС университета:</v>
      </c>
      <c r="C40" s="62">
        <f>Нормы!C22</f>
        <v>0</v>
      </c>
      <c r="D40" s="66">
        <f>Нормы!D22</f>
        <v>0</v>
      </c>
      <c r="E40" s="35"/>
      <c r="F40" s="30">
        <f t="shared" si="0"/>
      </c>
      <c r="G40" s="35"/>
      <c r="H40" s="30">
        <f t="shared" si="1"/>
      </c>
      <c r="I40" s="35"/>
      <c r="J40" s="35"/>
      <c r="K40" s="41"/>
      <c r="L40" s="38"/>
      <c r="M40" s="31">
        <f t="shared" si="2"/>
      </c>
      <c r="N40" s="35"/>
      <c r="O40" s="31">
        <f t="shared" si="3"/>
      </c>
      <c r="P40" s="35"/>
      <c r="Q40" s="35"/>
      <c r="R40" s="35"/>
      <c r="S40" s="32">
        <f t="shared" si="4"/>
      </c>
      <c r="T40" s="32">
        <f t="shared" si="5"/>
      </c>
      <c r="U40" s="44">
        <f t="shared" si="6"/>
      </c>
      <c r="V40" s="23"/>
    </row>
    <row r="41" spans="1:22" ht="12.75">
      <c r="A41" s="74" t="str">
        <f>Нормы!A23</f>
        <v>1.17.1.</v>
      </c>
      <c r="B41" s="62" t="str">
        <f>Нормы!B23</f>
        <v>учебников, учебных пособий</v>
      </c>
      <c r="C41" s="62" t="str">
        <f>Нормы!C23</f>
        <v>за 1 п.л.</v>
      </c>
      <c r="D41" s="66">
        <f>Нормы!D23</f>
        <v>1</v>
      </c>
      <c r="E41" s="35"/>
      <c r="F41" s="30">
        <f t="shared" si="0"/>
      </c>
      <c r="G41" s="35"/>
      <c r="H41" s="30">
        <f t="shared" si="1"/>
      </c>
      <c r="I41" s="35"/>
      <c r="J41" s="35"/>
      <c r="K41" s="41"/>
      <c r="L41" s="38"/>
      <c r="M41" s="31">
        <f t="shared" si="2"/>
      </c>
      <c r="N41" s="35"/>
      <c r="O41" s="31">
        <f t="shared" si="3"/>
      </c>
      <c r="P41" s="35"/>
      <c r="Q41" s="35"/>
      <c r="R41" s="35"/>
      <c r="S41" s="32">
        <f t="shared" si="4"/>
      </c>
      <c r="T41" s="32">
        <f t="shared" si="5"/>
      </c>
      <c r="U41" s="44">
        <f t="shared" si="6"/>
      </c>
      <c r="V41" s="23"/>
    </row>
    <row r="42" spans="1:22" ht="12.75">
      <c r="A42" s="74" t="str">
        <f>Нормы!A24</f>
        <v>1.17.2.</v>
      </c>
      <c r="B42" s="75" t="str">
        <f>Нормы!B24</f>
        <v>учебно-методические рекомендации</v>
      </c>
      <c r="C42" s="62" t="str">
        <f>Нормы!C24</f>
        <v>за 1 рецензию</v>
      </c>
      <c r="D42" s="66">
        <f>Нормы!D24</f>
        <v>2</v>
      </c>
      <c r="E42" s="35"/>
      <c r="F42" s="30">
        <f t="shared" si="0"/>
      </c>
      <c r="G42" s="35"/>
      <c r="H42" s="30">
        <f t="shared" si="1"/>
      </c>
      <c r="I42" s="35"/>
      <c r="J42" s="35"/>
      <c r="K42" s="41"/>
      <c r="L42" s="38"/>
      <c r="M42" s="31">
        <f t="shared" si="2"/>
      </c>
      <c r="N42" s="35"/>
      <c r="O42" s="31">
        <f t="shared" si="3"/>
      </c>
      <c r="P42" s="35"/>
      <c r="Q42" s="35"/>
      <c r="R42" s="35"/>
      <c r="S42" s="32">
        <f t="shared" si="4"/>
      </c>
      <c r="T42" s="32">
        <f t="shared" si="5"/>
      </c>
      <c r="U42" s="44">
        <f t="shared" si="6"/>
      </c>
      <c r="V42" s="23"/>
    </row>
    <row r="43" spans="1:22" ht="12.75">
      <c r="A43" s="74" t="str">
        <f>Нормы!A25</f>
        <v>1.18.</v>
      </c>
      <c r="B43" s="62" t="str">
        <f>Нормы!B25</f>
        <v>Индивидуальные консультации со студентами  </v>
      </c>
      <c r="C43" s="62" t="str">
        <f>Нормы!C25</f>
        <v>за 1 консультацию</v>
      </c>
      <c r="D43" s="66">
        <f>Нормы!D25</f>
        <v>2</v>
      </c>
      <c r="E43" s="35"/>
      <c r="F43" s="30">
        <f t="shared" si="0"/>
      </c>
      <c r="G43" s="35"/>
      <c r="H43" s="30">
        <f t="shared" si="1"/>
      </c>
      <c r="I43" s="35"/>
      <c r="J43" s="35"/>
      <c r="K43" s="41"/>
      <c r="L43" s="38"/>
      <c r="M43" s="31">
        <f t="shared" si="2"/>
      </c>
      <c r="N43" s="35"/>
      <c r="O43" s="31">
        <f t="shared" si="3"/>
      </c>
      <c r="P43" s="35"/>
      <c r="Q43" s="35"/>
      <c r="R43" s="35"/>
      <c r="S43" s="32">
        <f t="shared" si="4"/>
      </c>
      <c r="T43" s="32">
        <f t="shared" si="5"/>
      </c>
      <c r="U43" s="44">
        <f t="shared" si="6"/>
      </c>
      <c r="V43" s="23"/>
    </row>
    <row r="44" spans="1:22" ht="38.25">
      <c r="A44" s="74" t="str">
        <f>Нормы!A26</f>
        <v>1.19.</v>
      </c>
      <c r="B44" s="62" t="str">
        <f>Нормы!B26</f>
        <v>Сопровождение рабочих групп студентов на выездных мероприятиях, связанных с профессиональной деятельностью</v>
      </c>
      <c r="C44" s="29" t="str">
        <f>Нормы!C26</f>
        <v>за 1 день</v>
      </c>
      <c r="D44" s="66">
        <f>Нормы!D26</f>
        <v>6</v>
      </c>
      <c r="E44" s="35"/>
      <c r="F44" s="30">
        <f t="shared" si="0"/>
      </c>
      <c r="G44" s="35"/>
      <c r="H44" s="30">
        <f t="shared" si="1"/>
      </c>
      <c r="I44" s="35"/>
      <c r="J44" s="35"/>
      <c r="K44" s="41"/>
      <c r="L44" s="38"/>
      <c r="M44" s="31">
        <f t="shared" si="2"/>
      </c>
      <c r="N44" s="35"/>
      <c r="O44" s="31">
        <f t="shared" si="3"/>
      </c>
      <c r="P44" s="35"/>
      <c r="Q44" s="35"/>
      <c r="R44" s="35"/>
      <c r="S44" s="32">
        <f t="shared" si="4"/>
      </c>
      <c r="T44" s="32">
        <f t="shared" si="5"/>
      </c>
      <c r="U44" s="44">
        <f t="shared" si="6"/>
      </c>
      <c r="V44" s="23"/>
    </row>
    <row r="45" spans="1:22" ht="25.5">
      <c r="A45" s="74" t="str">
        <f>Нормы!A27</f>
        <v>1.20.</v>
      </c>
      <c r="B45" s="62" t="str">
        <f>Нормы!B27</f>
        <v>Выполнение обязанностей факультетского руководителя практики</v>
      </c>
      <c r="C45" s="29" t="str">
        <f>Нормы!C27</f>
        <v>за год</v>
      </c>
      <c r="D45" s="66">
        <f>Нормы!D27</f>
        <v>20</v>
      </c>
      <c r="E45" s="35"/>
      <c r="F45" s="30">
        <f t="shared" si="0"/>
      </c>
      <c r="G45" s="35"/>
      <c r="H45" s="30">
        <f t="shared" si="1"/>
      </c>
      <c r="I45" s="35"/>
      <c r="J45" s="35"/>
      <c r="K45" s="41"/>
      <c r="L45" s="38"/>
      <c r="M45" s="31">
        <f t="shared" si="2"/>
      </c>
      <c r="N45" s="35"/>
      <c r="O45" s="31">
        <f t="shared" si="3"/>
      </c>
      <c r="P45" s="35"/>
      <c r="Q45" s="35"/>
      <c r="R45" s="35"/>
      <c r="S45" s="32">
        <f t="shared" si="4"/>
      </c>
      <c r="T45" s="32">
        <f t="shared" si="5"/>
      </c>
      <c r="U45" s="44">
        <f t="shared" si="6"/>
      </c>
      <c r="V45" s="23"/>
    </row>
    <row r="46" spans="1:22" ht="25.5">
      <c r="A46" s="74" t="str">
        <f>Нормы!A28</f>
        <v>1.21.</v>
      </c>
      <c r="B46" s="62" t="str">
        <f>Нормы!B28</f>
        <v>Руководство учебно-методической работой факультета</v>
      </c>
      <c r="C46" s="29" t="str">
        <f>Нормы!C28</f>
        <v>за год</v>
      </c>
      <c r="D46" s="66">
        <f>Нормы!D28</f>
        <v>300</v>
      </c>
      <c r="E46" s="35"/>
      <c r="F46" s="30">
        <f t="shared" si="0"/>
      </c>
      <c r="G46" s="35"/>
      <c r="H46" s="30">
        <f t="shared" si="1"/>
      </c>
      <c r="I46" s="35"/>
      <c r="J46" s="35"/>
      <c r="K46" s="41"/>
      <c r="L46" s="38"/>
      <c r="M46" s="31">
        <f t="shared" si="2"/>
      </c>
      <c r="N46" s="35"/>
      <c r="O46" s="31">
        <f t="shared" si="3"/>
      </c>
      <c r="P46" s="35"/>
      <c r="Q46" s="35"/>
      <c r="R46" s="35"/>
      <c r="S46" s="32">
        <f t="shared" si="4"/>
      </c>
      <c r="T46" s="32">
        <f t="shared" si="5"/>
      </c>
      <c r="U46" s="44">
        <f t="shared" si="6"/>
      </c>
      <c r="V46" s="23"/>
    </row>
    <row r="47" spans="1:22" ht="25.5">
      <c r="A47" s="74" t="str">
        <f>Нормы!A29</f>
        <v>1.22.</v>
      </c>
      <c r="B47" s="76" t="str">
        <f>Нормы!B29</f>
        <v>Рецензирование учебников (учебных пособий) НПР университета </v>
      </c>
      <c r="C47" s="62" t="str">
        <f>Нормы!C29</f>
        <v>за 1 п.л.</v>
      </c>
      <c r="D47" s="66">
        <f>Нормы!D29</f>
        <v>1</v>
      </c>
      <c r="E47" s="35"/>
      <c r="F47" s="30">
        <f t="shared" si="0"/>
      </c>
      <c r="G47" s="35"/>
      <c r="H47" s="30">
        <f t="shared" si="1"/>
      </c>
      <c r="I47" s="35"/>
      <c r="J47" s="35"/>
      <c r="K47" s="41"/>
      <c r="L47" s="38"/>
      <c r="M47" s="31">
        <f t="shared" si="2"/>
      </c>
      <c r="N47" s="35"/>
      <c r="O47" s="31">
        <f t="shared" si="3"/>
      </c>
      <c r="P47" s="35"/>
      <c r="Q47" s="35"/>
      <c r="R47" s="35"/>
      <c r="S47" s="32">
        <f t="shared" si="4"/>
      </c>
      <c r="T47" s="32">
        <f t="shared" si="5"/>
      </c>
      <c r="U47" s="44">
        <f t="shared" si="6"/>
      </c>
      <c r="V47" s="23"/>
    </row>
    <row r="48" spans="1:22" ht="25.5">
      <c r="A48" s="74" t="str">
        <f>Нормы!A30</f>
        <v>1.23.</v>
      </c>
      <c r="B48" s="62" t="str">
        <f>Нормы!B30</f>
        <v>Подготовка и проведение открытой проблемной лекции (мастер-класса) с видеозаписью</v>
      </c>
      <c r="C48" s="62" t="str">
        <f>Нормы!C30</f>
        <v>за 1 занятие</v>
      </c>
      <c r="D48" s="66">
        <f>Нормы!D30</f>
        <v>20</v>
      </c>
      <c r="E48" s="35">
        <v>1</v>
      </c>
      <c r="F48" s="30">
        <f t="shared" si="0"/>
        <v>20</v>
      </c>
      <c r="G48" s="35">
        <v>1</v>
      </c>
      <c r="H48" s="30">
        <f t="shared" si="1"/>
        <v>20</v>
      </c>
      <c r="I48" s="35"/>
      <c r="J48" s="35"/>
      <c r="K48" s="41"/>
      <c r="L48" s="38">
        <v>1</v>
      </c>
      <c r="M48" s="31">
        <f t="shared" si="2"/>
        <v>20</v>
      </c>
      <c r="N48" s="35">
        <v>1</v>
      </c>
      <c r="O48" s="31">
        <f t="shared" si="3"/>
        <v>20</v>
      </c>
      <c r="P48" s="35"/>
      <c r="Q48" s="35"/>
      <c r="R48" s="35"/>
      <c r="S48" s="32">
        <f t="shared" si="4"/>
        <v>40</v>
      </c>
      <c r="T48" s="32">
        <f t="shared" si="5"/>
        <v>40</v>
      </c>
      <c r="U48" s="44">
        <f t="shared" si="6"/>
        <v>1</v>
      </c>
      <c r="V48" s="23"/>
    </row>
    <row r="49" spans="1:22" ht="26.25" thickBot="1">
      <c r="A49" s="77" t="str">
        <f>Нормы!A31</f>
        <v>1.24.</v>
      </c>
      <c r="B49" s="78" t="str">
        <f>Нормы!B31</f>
        <v>Подготовка и проведение открытой проблемной лекции (мастер-класса)</v>
      </c>
      <c r="C49" s="78" t="str">
        <f>Нормы!C31</f>
        <v>за 1 занятие</v>
      </c>
      <c r="D49" s="65">
        <f>Нормы!D31</f>
        <v>20</v>
      </c>
      <c r="E49" s="36">
        <v>1</v>
      </c>
      <c r="F49" s="33">
        <f t="shared" si="0"/>
        <v>20</v>
      </c>
      <c r="G49" s="36">
        <v>1</v>
      </c>
      <c r="H49" s="33">
        <f t="shared" si="1"/>
        <v>20</v>
      </c>
      <c r="I49" s="36"/>
      <c r="J49" s="36"/>
      <c r="K49" s="42"/>
      <c r="L49" s="39">
        <v>1</v>
      </c>
      <c r="M49" s="85">
        <f t="shared" si="2"/>
        <v>20</v>
      </c>
      <c r="N49" s="36">
        <v>1</v>
      </c>
      <c r="O49" s="85">
        <f t="shared" si="3"/>
        <v>20</v>
      </c>
      <c r="P49" s="36"/>
      <c r="Q49" s="36"/>
      <c r="R49" s="36"/>
      <c r="S49" s="47">
        <f t="shared" si="4"/>
        <v>40</v>
      </c>
      <c r="T49" s="47">
        <f t="shared" si="5"/>
        <v>40</v>
      </c>
      <c r="U49" s="48">
        <f t="shared" si="6"/>
        <v>1</v>
      </c>
      <c r="V49" s="23"/>
    </row>
    <row r="50" spans="1:22" ht="39" thickBot="1" thickTop="1">
      <c r="A50" s="99" t="str">
        <f>Нормы!A32</f>
        <v>2.</v>
      </c>
      <c r="B50" s="100" t="str">
        <f>Нормы!B32</f>
        <v>Организационно-методическая работа</v>
      </c>
      <c r="C50" s="101">
        <f>Нормы!C32</f>
        <v>0</v>
      </c>
      <c r="D50" s="102">
        <f>Нормы!D32</f>
        <v>0</v>
      </c>
      <c r="E50" s="92"/>
      <c r="F50" s="91"/>
      <c r="G50" s="92"/>
      <c r="H50" s="91"/>
      <c r="I50" s="92"/>
      <c r="J50" s="92"/>
      <c r="K50" s="92"/>
      <c r="L50" s="92"/>
      <c r="M50" s="93"/>
      <c r="N50" s="92"/>
      <c r="O50" s="93"/>
      <c r="P50" s="92"/>
      <c r="Q50" s="92"/>
      <c r="R50" s="92"/>
      <c r="S50" s="93"/>
      <c r="T50" s="93"/>
      <c r="U50" s="90"/>
      <c r="V50" s="23"/>
    </row>
    <row r="51" spans="1:22" ht="26.25" thickTop="1">
      <c r="A51" s="86" t="str">
        <f>Нормы!A33</f>
        <v>2.1.</v>
      </c>
      <c r="B51" s="87" t="str">
        <f>Нормы!B33</f>
        <v>Ведение информационного раздела кафедры (данные в соответствии с законодательством):</v>
      </c>
      <c r="C51" s="87">
        <f>Нормы!C33</f>
        <v>0</v>
      </c>
      <c r="D51" s="66">
        <f>Нормы!D33</f>
        <v>0</v>
      </c>
      <c r="E51" s="34"/>
      <c r="F51" s="30"/>
      <c r="G51" s="34"/>
      <c r="H51" s="30"/>
      <c r="I51" s="34"/>
      <c r="J51" s="34"/>
      <c r="K51" s="40"/>
      <c r="L51" s="37"/>
      <c r="M51" s="31"/>
      <c r="N51" s="34"/>
      <c r="O51" s="31"/>
      <c r="P51" s="34"/>
      <c r="Q51" s="34"/>
      <c r="R51" s="34"/>
      <c r="S51" s="32"/>
      <c r="T51" s="32"/>
      <c r="U51" s="44"/>
      <c r="V51" s="23"/>
    </row>
    <row r="52" spans="1:22" ht="12.75">
      <c r="A52" s="74" t="str">
        <f>Нормы!A34</f>
        <v>2.1.1.</v>
      </c>
      <c r="B52" s="62" t="str">
        <f>Нормы!B34</f>
        <v>до 10 ставок на кафедре</v>
      </c>
      <c r="C52" s="62" t="str">
        <f>Нормы!C34</f>
        <v>за год</v>
      </c>
      <c r="D52" s="66">
        <f>Нормы!D34</f>
        <v>40</v>
      </c>
      <c r="E52" s="35"/>
      <c r="F52" s="30">
        <f t="shared" si="0"/>
      </c>
      <c r="G52" s="35"/>
      <c r="H52" s="30">
        <f t="shared" si="1"/>
      </c>
      <c r="I52" s="35"/>
      <c r="J52" s="35"/>
      <c r="K52" s="41"/>
      <c r="L52" s="38"/>
      <c r="M52" s="31">
        <f t="shared" si="2"/>
      </c>
      <c r="N52" s="35"/>
      <c r="O52" s="31">
        <f t="shared" si="3"/>
      </c>
      <c r="P52" s="35"/>
      <c r="Q52" s="35"/>
      <c r="R52" s="35"/>
      <c r="S52" s="32">
        <f t="shared" si="4"/>
      </c>
      <c r="T52" s="32">
        <f t="shared" si="5"/>
      </c>
      <c r="U52" s="44">
        <f t="shared" si="6"/>
      </c>
      <c r="V52" s="23"/>
    </row>
    <row r="53" spans="1:22" ht="12.75">
      <c r="A53" s="77" t="str">
        <f>Нормы!A35</f>
        <v>2.1.2.</v>
      </c>
      <c r="B53" s="78" t="str">
        <f>Нормы!B35</f>
        <v>свыше 10 ставок на кафедре</v>
      </c>
      <c r="C53" s="78" t="str">
        <f>Нормы!C35</f>
        <v>за год</v>
      </c>
      <c r="D53" s="65">
        <f>Нормы!D35</f>
        <v>60</v>
      </c>
      <c r="E53" s="36"/>
      <c r="F53" s="30">
        <f t="shared" si="0"/>
      </c>
      <c r="G53" s="36"/>
      <c r="H53" s="30">
        <f t="shared" si="1"/>
      </c>
      <c r="I53" s="36"/>
      <c r="J53" s="36"/>
      <c r="K53" s="42"/>
      <c r="L53" s="39"/>
      <c r="M53" s="31">
        <f t="shared" si="2"/>
      </c>
      <c r="N53" s="36"/>
      <c r="O53" s="31">
        <f t="shared" si="3"/>
      </c>
      <c r="P53" s="36"/>
      <c r="Q53" s="36"/>
      <c r="R53" s="36"/>
      <c r="S53" s="32">
        <f t="shared" si="4"/>
      </c>
      <c r="T53" s="32">
        <f t="shared" si="5"/>
      </c>
      <c r="U53" s="44">
        <f t="shared" si="6"/>
      </c>
      <c r="V53" s="23"/>
    </row>
    <row r="54" spans="1:22" ht="38.25">
      <c r="A54" s="74" t="str">
        <f>Нормы!A36</f>
        <v>2.2.</v>
      </c>
      <c r="B54" s="62" t="str">
        <f>Нормы!B36</f>
        <v>Контроль за ведением информационного раздела кафедры (данные в соответствии с законодательством)</v>
      </c>
      <c r="C54" s="62" t="str">
        <f>Нормы!C36</f>
        <v>за год</v>
      </c>
      <c r="D54" s="89">
        <f>Нормы!D36</f>
        <v>30</v>
      </c>
      <c r="E54" s="35"/>
      <c r="F54" s="30">
        <f t="shared" si="0"/>
      </c>
      <c r="G54" s="35"/>
      <c r="H54" s="30">
        <f t="shared" si="1"/>
      </c>
      <c r="I54" s="35"/>
      <c r="J54" s="35"/>
      <c r="K54" s="41"/>
      <c r="L54" s="38"/>
      <c r="M54" s="31">
        <f t="shared" si="2"/>
      </c>
      <c r="N54" s="35"/>
      <c r="O54" s="31">
        <f t="shared" si="3"/>
      </c>
      <c r="P54" s="35"/>
      <c r="Q54" s="35"/>
      <c r="R54" s="35"/>
      <c r="S54" s="32">
        <f t="shared" si="4"/>
      </c>
      <c r="T54" s="32">
        <f t="shared" si="5"/>
      </c>
      <c r="U54" s="44">
        <f t="shared" si="6"/>
      </c>
      <c r="V54" s="23"/>
    </row>
    <row r="55" spans="1:22" ht="25.5">
      <c r="A55" s="79" t="str">
        <f>Нормы!A37</f>
        <v>2.3.</v>
      </c>
      <c r="B55" s="28" t="str">
        <f>Нормы!B37</f>
        <v>Контроль за ведением информационного раздела факультета (в соответствии с законодатесльтвом)</v>
      </c>
      <c r="C55" s="80" t="str">
        <f>Нормы!C37</f>
        <v>за год</v>
      </c>
      <c r="D55" s="68">
        <f>Нормы!D37</f>
        <v>90</v>
      </c>
      <c r="E55" s="34"/>
      <c r="F55" s="30">
        <f t="shared" si="0"/>
      </c>
      <c r="G55" s="34"/>
      <c r="H55" s="30">
        <f t="shared" si="1"/>
      </c>
      <c r="I55" s="34"/>
      <c r="J55" s="34"/>
      <c r="K55" s="40"/>
      <c r="L55" s="37"/>
      <c r="M55" s="31">
        <f t="shared" si="2"/>
      </c>
      <c r="N55" s="34"/>
      <c r="O55" s="31">
        <f t="shared" si="3"/>
      </c>
      <c r="P55" s="34"/>
      <c r="Q55" s="34"/>
      <c r="R55" s="34"/>
      <c r="S55" s="32">
        <f t="shared" si="4"/>
      </c>
      <c r="T55" s="32">
        <f t="shared" si="5"/>
      </c>
      <c r="U55" s="44">
        <f t="shared" si="6"/>
      </c>
      <c r="V55" s="23"/>
    </row>
    <row r="56" spans="1:22" ht="25.5">
      <c r="A56" s="81" t="str">
        <f>Нормы!A38</f>
        <v>2.4.</v>
      </c>
      <c r="B56" s="62" t="str">
        <f>Нормы!B38</f>
        <v>Разработка рекламных материалов по реализуемым образовательным программам</v>
      </c>
      <c r="C56" s="62" t="str">
        <f>Нормы!C38</f>
        <v>за 1 программу</v>
      </c>
      <c r="D56" s="27">
        <f>Нормы!D38</f>
        <v>6</v>
      </c>
      <c r="E56" s="35"/>
      <c r="F56" s="30">
        <f t="shared" si="0"/>
      </c>
      <c r="G56" s="35"/>
      <c r="H56" s="30">
        <f t="shared" si="1"/>
      </c>
      <c r="I56" s="35"/>
      <c r="J56" s="35"/>
      <c r="K56" s="41"/>
      <c r="L56" s="38"/>
      <c r="M56" s="31">
        <f t="shared" si="2"/>
      </c>
      <c r="N56" s="35"/>
      <c r="O56" s="31">
        <f t="shared" si="3"/>
      </c>
      <c r="P56" s="35"/>
      <c r="Q56" s="35"/>
      <c r="R56" s="35"/>
      <c r="S56" s="32">
        <f t="shared" si="4"/>
      </c>
      <c r="T56" s="32">
        <f t="shared" si="5"/>
      </c>
      <c r="U56" s="44">
        <f t="shared" si="6"/>
      </c>
      <c r="V56" s="23"/>
    </row>
    <row r="57" spans="1:22" ht="25.5">
      <c r="A57" s="79" t="str">
        <f>Нормы!A39</f>
        <v>2.5.</v>
      </c>
      <c r="B57" s="62" t="str">
        <f>Нормы!B39</f>
        <v>Участие в заседаниях Ученого совета университета</v>
      </c>
      <c r="C57" s="62" t="str">
        <f>Нормы!C39</f>
        <v>за год</v>
      </c>
      <c r="D57" s="27">
        <f>Нормы!D39</f>
        <v>40</v>
      </c>
      <c r="E57" s="35">
        <v>0.5</v>
      </c>
      <c r="F57" s="30">
        <f t="shared" si="0"/>
        <v>20</v>
      </c>
      <c r="G57" s="35">
        <v>0.5</v>
      </c>
      <c r="H57" s="30">
        <f t="shared" si="1"/>
        <v>20</v>
      </c>
      <c r="I57" s="35"/>
      <c r="J57" s="35"/>
      <c r="K57" s="41"/>
      <c r="L57" s="38"/>
      <c r="M57" s="31">
        <f t="shared" si="2"/>
      </c>
      <c r="N57" s="35"/>
      <c r="O57" s="31">
        <f t="shared" si="3"/>
      </c>
      <c r="P57" s="35"/>
      <c r="Q57" s="35"/>
      <c r="R57" s="35"/>
      <c r="S57" s="32">
        <f t="shared" si="4"/>
        <v>20</v>
      </c>
      <c r="T57" s="32">
        <f t="shared" si="5"/>
        <v>20</v>
      </c>
      <c r="U57" s="44">
        <f t="shared" si="6"/>
        <v>1</v>
      </c>
      <c r="V57" s="23"/>
    </row>
    <row r="58" spans="1:22" ht="12.75">
      <c r="A58" s="79" t="str">
        <f>Нормы!A40</f>
        <v>2.6.</v>
      </c>
      <c r="B58" s="28" t="str">
        <f>Нормы!B40</f>
        <v>Участие в заседаниях комиссий ученого совета:</v>
      </c>
      <c r="C58" s="62">
        <f>Нормы!C40</f>
        <v>0</v>
      </c>
      <c r="D58" s="27">
        <f>Нормы!D40</f>
        <v>0</v>
      </c>
      <c r="E58" s="35"/>
      <c r="F58" s="30">
        <f t="shared" si="0"/>
      </c>
      <c r="G58" s="35"/>
      <c r="H58" s="30">
        <f t="shared" si="1"/>
      </c>
      <c r="I58" s="35"/>
      <c r="J58" s="35"/>
      <c r="K58" s="41"/>
      <c r="L58" s="38"/>
      <c r="M58" s="31">
        <f t="shared" si="2"/>
      </c>
      <c r="N58" s="35"/>
      <c r="O58" s="31">
        <f t="shared" si="3"/>
      </c>
      <c r="P58" s="35"/>
      <c r="Q58" s="35"/>
      <c r="R58" s="35"/>
      <c r="S58" s="32">
        <f t="shared" si="4"/>
      </c>
      <c r="T58" s="32">
        <f t="shared" si="5"/>
      </c>
      <c r="U58" s="44">
        <f t="shared" si="6"/>
      </c>
      <c r="V58" s="23"/>
    </row>
    <row r="59" spans="1:22" ht="12.75">
      <c r="A59" s="74" t="str">
        <f>Нормы!A41</f>
        <v>2.6.1.</v>
      </c>
      <c r="B59" s="62" t="str">
        <f>Нормы!B41</f>
        <v>аттестационной комиссии</v>
      </c>
      <c r="C59" s="62" t="str">
        <f>Нормы!C41</f>
        <v>за год</v>
      </c>
      <c r="D59" s="27">
        <f>Нормы!D41</f>
        <v>20</v>
      </c>
      <c r="E59" s="35"/>
      <c r="F59" s="30">
        <f t="shared" si="0"/>
      </c>
      <c r="G59" s="35"/>
      <c r="H59" s="30">
        <f t="shared" si="1"/>
      </c>
      <c r="I59" s="35"/>
      <c r="J59" s="35"/>
      <c r="K59" s="41"/>
      <c r="L59" s="38"/>
      <c r="M59" s="31">
        <f t="shared" si="2"/>
      </c>
      <c r="N59" s="35"/>
      <c r="O59" s="31">
        <f t="shared" si="3"/>
      </c>
      <c r="P59" s="35"/>
      <c r="Q59" s="35"/>
      <c r="R59" s="35"/>
      <c r="S59" s="32">
        <f t="shared" si="4"/>
      </c>
      <c r="T59" s="32">
        <f t="shared" si="5"/>
      </c>
      <c r="U59" s="44">
        <f t="shared" si="6"/>
      </c>
      <c r="V59" s="23"/>
    </row>
    <row r="60" spans="1:22" ht="12.75">
      <c r="A60" s="74" t="str">
        <f>Нормы!A42</f>
        <v>2.6.2.</v>
      </c>
      <c r="B60" s="62" t="str">
        <f>Нормы!B42</f>
        <v>других комиссий</v>
      </c>
      <c r="C60" s="62" t="str">
        <f>Нормы!C42</f>
        <v>за год</v>
      </c>
      <c r="D60" s="27">
        <f>Нормы!D42</f>
        <v>10</v>
      </c>
      <c r="E60" s="35"/>
      <c r="F60" s="30">
        <f t="shared" si="0"/>
      </c>
      <c r="G60" s="35"/>
      <c r="H60" s="30">
        <f t="shared" si="1"/>
      </c>
      <c r="I60" s="35"/>
      <c r="J60" s="35"/>
      <c r="K60" s="41"/>
      <c r="L60" s="38"/>
      <c r="M60" s="31">
        <f t="shared" si="2"/>
      </c>
      <c r="N60" s="35"/>
      <c r="O60" s="31">
        <f t="shared" si="3"/>
      </c>
      <c r="P60" s="35"/>
      <c r="Q60" s="35"/>
      <c r="R60" s="35"/>
      <c r="S60" s="32">
        <f t="shared" si="4"/>
      </c>
      <c r="T60" s="32">
        <f t="shared" si="5"/>
      </c>
      <c r="U60" s="44">
        <f t="shared" si="6"/>
      </c>
      <c r="V60" s="23"/>
    </row>
    <row r="61" spans="1:22" ht="12.75">
      <c r="A61" s="74" t="str">
        <f>Нормы!A43</f>
        <v>2.7.</v>
      </c>
      <c r="B61" s="62" t="str">
        <f>Нормы!B43</f>
        <v>Участие в заседаниях Ученого совета факультета</v>
      </c>
      <c r="C61" s="62" t="str">
        <f>Нормы!C43</f>
        <v>за год</v>
      </c>
      <c r="D61" s="27">
        <f>Нормы!D43</f>
        <v>40</v>
      </c>
      <c r="E61" s="35">
        <v>0.5</v>
      </c>
      <c r="F61" s="30">
        <f t="shared" si="0"/>
        <v>20</v>
      </c>
      <c r="G61" s="35">
        <v>0.5</v>
      </c>
      <c r="H61" s="30">
        <f t="shared" si="1"/>
        <v>20</v>
      </c>
      <c r="I61" s="35"/>
      <c r="J61" s="35"/>
      <c r="K61" s="41"/>
      <c r="L61" s="38">
        <v>0.5</v>
      </c>
      <c r="M61" s="31">
        <f t="shared" si="2"/>
        <v>20</v>
      </c>
      <c r="N61" s="35">
        <v>0.5</v>
      </c>
      <c r="O61" s="31">
        <f t="shared" si="3"/>
        <v>20</v>
      </c>
      <c r="P61" s="35"/>
      <c r="Q61" s="35"/>
      <c r="R61" s="35"/>
      <c r="S61" s="32">
        <f t="shared" si="4"/>
        <v>40</v>
      </c>
      <c r="T61" s="32">
        <f t="shared" si="5"/>
        <v>40</v>
      </c>
      <c r="U61" s="44">
        <f t="shared" si="6"/>
        <v>1</v>
      </c>
      <c r="V61" s="23"/>
    </row>
    <row r="62" spans="1:22" ht="12.75">
      <c r="A62" s="74" t="str">
        <f>Нормы!A44</f>
        <v>2.8.</v>
      </c>
      <c r="B62" s="62" t="str">
        <f>Нормы!B44</f>
        <v>Участие в заседаниях кафедры</v>
      </c>
      <c r="C62" s="62" t="str">
        <f>Нормы!C44</f>
        <v>за год</v>
      </c>
      <c r="D62" s="27">
        <f>Нормы!D44</f>
        <v>30</v>
      </c>
      <c r="E62" s="35">
        <v>0.5</v>
      </c>
      <c r="F62" s="30">
        <f t="shared" si="0"/>
        <v>15</v>
      </c>
      <c r="G62" s="35">
        <v>0.5</v>
      </c>
      <c r="H62" s="30">
        <f t="shared" si="1"/>
        <v>15</v>
      </c>
      <c r="I62" s="35"/>
      <c r="J62" s="35"/>
      <c r="K62" s="41"/>
      <c r="L62" s="38">
        <v>0.5</v>
      </c>
      <c r="M62" s="31">
        <f t="shared" si="2"/>
        <v>15</v>
      </c>
      <c r="N62" s="35">
        <v>0.5</v>
      </c>
      <c r="O62" s="31">
        <f t="shared" si="3"/>
        <v>15</v>
      </c>
      <c r="P62" s="35"/>
      <c r="Q62" s="35"/>
      <c r="R62" s="35"/>
      <c r="S62" s="32">
        <f t="shared" si="4"/>
        <v>30</v>
      </c>
      <c r="T62" s="32">
        <f t="shared" si="5"/>
        <v>30</v>
      </c>
      <c r="U62" s="44">
        <f t="shared" si="6"/>
        <v>1</v>
      </c>
      <c r="V62" s="23"/>
    </row>
    <row r="63" spans="1:22" ht="25.5">
      <c r="A63" s="82" t="str">
        <f>Нормы!A45</f>
        <v>2.9.</v>
      </c>
      <c r="B63" s="62" t="str">
        <f>Нормы!B45</f>
        <v>Исполнение обязанностей ученого секретаря совета факультета </v>
      </c>
      <c r="C63" s="62" t="str">
        <f>Нормы!C45</f>
        <v>за год</v>
      </c>
      <c r="D63" s="27">
        <f>Нормы!D45</f>
        <v>30</v>
      </c>
      <c r="E63" s="35"/>
      <c r="F63" s="30">
        <f t="shared" si="0"/>
      </c>
      <c r="G63" s="35"/>
      <c r="H63" s="30">
        <f t="shared" si="1"/>
      </c>
      <c r="I63" s="35"/>
      <c r="J63" s="35"/>
      <c r="K63" s="41"/>
      <c r="L63" s="38"/>
      <c r="M63" s="31">
        <f t="shared" si="2"/>
      </c>
      <c r="N63" s="35"/>
      <c r="O63" s="31">
        <f t="shared" si="3"/>
      </c>
      <c r="P63" s="35"/>
      <c r="Q63" s="35"/>
      <c r="R63" s="35"/>
      <c r="S63" s="32">
        <f t="shared" si="4"/>
      </c>
      <c r="T63" s="32">
        <f t="shared" si="5"/>
      </c>
      <c r="U63" s="44">
        <f t="shared" si="6"/>
      </c>
      <c r="V63" s="23"/>
    </row>
    <row r="64" spans="1:22" ht="12.75">
      <c r="A64" s="82" t="str">
        <f>Нормы!A46</f>
        <v>2.10.</v>
      </c>
      <c r="B64" s="62" t="str">
        <f>Нормы!B46</f>
        <v>Работа в отборочной комиссии факультета:</v>
      </c>
      <c r="C64" s="62">
        <f>Нормы!C46</f>
        <v>0</v>
      </c>
      <c r="D64" s="27">
        <f>Нормы!D46</f>
        <v>0</v>
      </c>
      <c r="E64" s="35"/>
      <c r="F64" s="30">
        <f t="shared" si="0"/>
      </c>
      <c r="G64" s="35"/>
      <c r="H64" s="30">
        <f t="shared" si="1"/>
      </c>
      <c r="I64" s="35"/>
      <c r="J64" s="35"/>
      <c r="K64" s="41"/>
      <c r="L64" s="38"/>
      <c r="M64" s="31">
        <f t="shared" si="2"/>
      </c>
      <c r="N64" s="35"/>
      <c r="O64" s="31">
        <f t="shared" si="3"/>
      </c>
      <c r="P64" s="35"/>
      <c r="Q64" s="35"/>
      <c r="R64" s="35"/>
      <c r="S64" s="32">
        <f t="shared" si="4"/>
      </c>
      <c r="T64" s="32">
        <f t="shared" si="5"/>
      </c>
      <c r="U64" s="44">
        <f t="shared" si="6"/>
      </c>
      <c r="V64" s="23"/>
    </row>
    <row r="65" spans="1:22" ht="38.25">
      <c r="A65" s="74" t="str">
        <f>Нормы!A47</f>
        <v>2.10.1.</v>
      </c>
      <c r="B65" s="62" t="str">
        <f>Нормы!B47</f>
        <v>в качестве председателя, зам.председателя</v>
      </c>
      <c r="C65" s="62" t="str">
        <f>Нормы!C47</f>
        <v>за период приемной кампании</v>
      </c>
      <c r="D65" s="27">
        <f>Нормы!D47</f>
        <v>25</v>
      </c>
      <c r="E65" s="35"/>
      <c r="F65" s="30">
        <f t="shared" si="0"/>
      </c>
      <c r="G65" s="35"/>
      <c r="H65" s="30">
        <f t="shared" si="1"/>
      </c>
      <c r="I65" s="35"/>
      <c r="J65" s="35"/>
      <c r="K65" s="41"/>
      <c r="L65" s="38"/>
      <c r="M65" s="31">
        <f t="shared" si="2"/>
      </c>
      <c r="N65" s="35"/>
      <c r="O65" s="31">
        <f t="shared" si="3"/>
      </c>
      <c r="P65" s="35"/>
      <c r="Q65" s="35"/>
      <c r="R65" s="35"/>
      <c r="S65" s="32">
        <f t="shared" si="4"/>
      </c>
      <c r="T65" s="32">
        <f t="shared" si="5"/>
      </c>
      <c r="U65" s="44">
        <f t="shared" si="6"/>
      </c>
      <c r="V65" s="23"/>
    </row>
    <row r="66" spans="1:22" ht="38.25">
      <c r="A66" s="74" t="str">
        <f>Нормы!A48</f>
        <v>2.10.2.</v>
      </c>
      <c r="B66" s="62" t="str">
        <f>Нормы!B48</f>
        <v>в качестве ответственного секретаря</v>
      </c>
      <c r="C66" s="62" t="str">
        <f>Нормы!C48</f>
        <v>за период приемной кампании</v>
      </c>
      <c r="D66" s="27">
        <f>Нормы!D48</f>
        <v>50</v>
      </c>
      <c r="E66" s="35"/>
      <c r="F66" s="30">
        <f t="shared" si="0"/>
      </c>
      <c r="G66" s="35"/>
      <c r="H66" s="30">
        <f t="shared" si="1"/>
      </c>
      <c r="I66" s="35"/>
      <c r="J66" s="35"/>
      <c r="K66" s="41"/>
      <c r="L66" s="38"/>
      <c r="M66" s="31">
        <f t="shared" si="2"/>
      </c>
      <c r="N66" s="35"/>
      <c r="O66" s="31">
        <f t="shared" si="3"/>
      </c>
      <c r="P66" s="35"/>
      <c r="Q66" s="35"/>
      <c r="R66" s="35"/>
      <c r="S66" s="32">
        <f t="shared" si="4"/>
      </c>
      <c r="T66" s="32">
        <f t="shared" si="5"/>
      </c>
      <c r="U66" s="44">
        <f t="shared" si="6"/>
      </c>
      <c r="V66" s="23"/>
    </row>
    <row r="67" spans="1:22" ht="38.25">
      <c r="A67" s="74" t="str">
        <f>Нормы!A49</f>
        <v>2.10.3.</v>
      </c>
      <c r="B67" s="62" t="str">
        <f>Нормы!B49</f>
        <v>работа по формированию личных дел абитуриентов</v>
      </c>
      <c r="C67" s="62" t="str">
        <f>Нормы!C49</f>
        <v>за период приемной компании</v>
      </c>
      <c r="D67" s="27">
        <f>Нормы!D49</f>
        <v>50</v>
      </c>
      <c r="E67" s="35"/>
      <c r="F67" s="30">
        <f t="shared" si="0"/>
      </c>
      <c r="G67" s="35"/>
      <c r="H67" s="30">
        <f t="shared" si="1"/>
      </c>
      <c r="I67" s="35"/>
      <c r="J67" s="35"/>
      <c r="K67" s="41"/>
      <c r="L67" s="38"/>
      <c r="M67" s="31">
        <f t="shared" si="2"/>
      </c>
      <c r="N67" s="35"/>
      <c r="O67" s="31">
        <f t="shared" si="3"/>
      </c>
      <c r="P67" s="35"/>
      <c r="Q67" s="35"/>
      <c r="R67" s="35"/>
      <c r="S67" s="32">
        <f t="shared" si="4"/>
      </c>
      <c r="T67" s="32">
        <f t="shared" si="5"/>
      </c>
      <c r="U67" s="44">
        <f t="shared" si="6"/>
      </c>
      <c r="V67" s="23"/>
    </row>
    <row r="68" spans="1:22" ht="25.5">
      <c r="A68" s="74" t="str">
        <f>Нормы!A50</f>
        <v>2.11.</v>
      </c>
      <c r="B68" s="62" t="str">
        <f>Нормы!B50</f>
        <v>Работа консультантом в приемной комиссии в летний период</v>
      </c>
      <c r="C68" s="83" t="str">
        <f>Нормы!C50</f>
        <v>за 1 день</v>
      </c>
      <c r="D68" s="27">
        <f>Нормы!D50</f>
        <v>8</v>
      </c>
      <c r="E68" s="35"/>
      <c r="F68" s="30">
        <f t="shared" si="0"/>
      </c>
      <c r="G68" s="35"/>
      <c r="H68" s="30">
        <f t="shared" si="1"/>
      </c>
      <c r="I68" s="35"/>
      <c r="J68" s="35"/>
      <c r="K68" s="41"/>
      <c r="L68" s="38"/>
      <c r="M68" s="31">
        <f t="shared" si="2"/>
      </c>
      <c r="N68" s="35"/>
      <c r="O68" s="31">
        <f t="shared" si="3"/>
      </c>
      <c r="P68" s="35"/>
      <c r="Q68" s="35"/>
      <c r="R68" s="35"/>
      <c r="S68" s="32">
        <f t="shared" si="4"/>
      </c>
      <c r="T68" s="32">
        <f t="shared" si="5"/>
      </c>
      <c r="U68" s="44">
        <f t="shared" si="6"/>
      </c>
      <c r="V68" s="23"/>
    </row>
    <row r="69" spans="1:22" ht="25.5">
      <c r="A69" s="74" t="str">
        <f>Нормы!A51</f>
        <v>2.12.</v>
      </c>
      <c r="B69" s="62" t="str">
        <f>Нормы!B51</f>
        <v>Выполнение функций ответственного секретаря приемной комиссии университета</v>
      </c>
      <c r="C69" s="62" t="str">
        <f>Нормы!C51</f>
        <v>в год</v>
      </c>
      <c r="D69" s="27">
        <f>Нормы!D51</f>
        <v>400</v>
      </c>
      <c r="E69" s="35"/>
      <c r="F69" s="30">
        <f t="shared" si="0"/>
      </c>
      <c r="G69" s="35"/>
      <c r="H69" s="30">
        <f t="shared" si="1"/>
      </c>
      <c r="I69" s="35"/>
      <c r="J69" s="35"/>
      <c r="K69" s="41"/>
      <c r="L69" s="38"/>
      <c r="M69" s="31">
        <f t="shared" si="2"/>
      </c>
      <c r="N69" s="35"/>
      <c r="O69" s="31">
        <f t="shared" si="3"/>
      </c>
      <c r="P69" s="35"/>
      <c r="Q69" s="35"/>
      <c r="R69" s="35"/>
      <c r="S69" s="32">
        <f t="shared" si="4"/>
      </c>
      <c r="T69" s="32">
        <f t="shared" si="5"/>
      </c>
      <c r="U69" s="44">
        <f t="shared" si="6"/>
      </c>
      <c r="V69" s="23"/>
    </row>
    <row r="70" spans="1:22" ht="25.5">
      <c r="A70" s="74" t="str">
        <f>Нормы!A52</f>
        <v>2.13.</v>
      </c>
      <c r="B70" s="62" t="str">
        <f>Нормы!B52</f>
        <v>Выполнение функций заместитель ответственного секретаря приемной комиссии университета</v>
      </c>
      <c r="C70" s="62" t="str">
        <f>Нормы!C52</f>
        <v>в год</v>
      </c>
      <c r="D70" s="27">
        <f>Нормы!D52</f>
        <v>200</v>
      </c>
      <c r="E70" s="35"/>
      <c r="F70" s="30">
        <f t="shared" si="0"/>
      </c>
      <c r="G70" s="35"/>
      <c r="H70" s="30">
        <f t="shared" si="1"/>
      </c>
      <c r="I70" s="35"/>
      <c r="J70" s="35"/>
      <c r="K70" s="41"/>
      <c r="L70" s="38"/>
      <c r="M70" s="31">
        <f t="shared" si="2"/>
      </c>
      <c r="N70" s="35"/>
      <c r="O70" s="31">
        <f t="shared" si="3"/>
      </c>
      <c r="P70" s="35"/>
      <c r="Q70" s="35"/>
      <c r="R70" s="35"/>
      <c r="S70" s="32">
        <f t="shared" si="4"/>
      </c>
      <c r="T70" s="32">
        <f t="shared" si="5"/>
      </c>
      <c r="U70" s="44">
        <f t="shared" si="6"/>
      </c>
      <c r="V70" s="23"/>
    </row>
    <row r="71" spans="1:22" ht="26.25" thickBot="1">
      <c r="A71" s="74" t="str">
        <f>Нормы!A53</f>
        <v>2.14.</v>
      </c>
      <c r="B71" s="62" t="str">
        <f>Нормы!B53</f>
        <v>Работа в аттестационной комиссии факультета по приему на 2 и последующие курсы</v>
      </c>
      <c r="C71" s="78" t="str">
        <f>Нормы!C53</f>
        <v>на 1 члена комиссии за год</v>
      </c>
      <c r="D71" s="27">
        <f>Нормы!D53</f>
        <v>10</v>
      </c>
      <c r="E71" s="35">
        <v>1.5</v>
      </c>
      <c r="F71" s="30">
        <f t="shared" si="0"/>
        <v>15</v>
      </c>
      <c r="G71" s="35">
        <v>1.5</v>
      </c>
      <c r="H71" s="30">
        <f t="shared" si="1"/>
        <v>15</v>
      </c>
      <c r="I71" s="35"/>
      <c r="J71" s="35"/>
      <c r="K71" s="41"/>
      <c r="L71" s="38">
        <v>1.5</v>
      </c>
      <c r="M71" s="31">
        <f t="shared" si="2"/>
        <v>15</v>
      </c>
      <c r="N71" s="35">
        <v>1.5</v>
      </c>
      <c r="O71" s="31">
        <f t="shared" si="3"/>
        <v>15</v>
      </c>
      <c r="P71" s="35"/>
      <c r="Q71" s="35"/>
      <c r="R71" s="35"/>
      <c r="S71" s="32">
        <f t="shared" si="4"/>
        <v>30</v>
      </c>
      <c r="T71" s="32">
        <f t="shared" si="5"/>
        <v>30</v>
      </c>
      <c r="U71" s="44">
        <f t="shared" si="6"/>
        <v>1</v>
      </c>
      <c r="V71" s="23"/>
    </row>
    <row r="72" spans="1:22" ht="52.5" thickBot="1" thickTop="1">
      <c r="A72" s="74" t="str">
        <f>Нормы!A54</f>
        <v>2.15.</v>
      </c>
      <c r="B72" s="103" t="str">
        <f>Нормы!B54</f>
        <v>Проведение профориентационной работы (в школах, на предприятиях и т.д.) в соответствии с утвержденным факультетом довузовской подготовки планом</v>
      </c>
      <c r="C72" s="88" t="str">
        <f>Нормы!C54</f>
        <v>за 1 мероприятие</v>
      </c>
      <c r="D72" s="104">
        <f>Нормы!D54</f>
        <v>8</v>
      </c>
      <c r="E72" s="35">
        <v>2.25</v>
      </c>
      <c r="F72" s="30">
        <f t="shared" si="0"/>
        <v>18</v>
      </c>
      <c r="G72" s="35">
        <v>2.25</v>
      </c>
      <c r="H72" s="30">
        <f t="shared" si="1"/>
        <v>18</v>
      </c>
      <c r="I72" s="35"/>
      <c r="J72" s="35"/>
      <c r="K72" s="41"/>
      <c r="L72" s="38">
        <v>2.25</v>
      </c>
      <c r="M72" s="31">
        <f t="shared" si="2"/>
        <v>18</v>
      </c>
      <c r="N72" s="35">
        <v>2.25</v>
      </c>
      <c r="O72" s="31">
        <f t="shared" si="3"/>
        <v>18</v>
      </c>
      <c r="P72" s="35"/>
      <c r="Q72" s="35"/>
      <c r="R72" s="35"/>
      <c r="S72" s="32">
        <f t="shared" si="4"/>
        <v>36</v>
      </c>
      <c r="T72" s="32">
        <f t="shared" si="5"/>
        <v>36</v>
      </c>
      <c r="U72" s="44">
        <f t="shared" si="6"/>
        <v>1</v>
      </c>
      <c r="V72" s="23"/>
    </row>
    <row r="73" spans="1:22" ht="26.25" thickTop="1">
      <c r="A73" s="74" t="str">
        <f>Нормы!A55</f>
        <v>2.16.</v>
      </c>
      <c r="B73" s="62" t="str">
        <f>Нормы!B55</f>
        <v>Участие в организации и проведении ДОД униврситета, факультета</v>
      </c>
      <c r="C73" s="87" t="str">
        <f>Нормы!C55</f>
        <v>за 1 мероприятие</v>
      </c>
      <c r="D73" s="27">
        <f>Нормы!D55</f>
        <v>4</v>
      </c>
      <c r="E73" s="35">
        <v>1.5</v>
      </c>
      <c r="F73" s="30">
        <f t="shared" si="0"/>
        <v>6</v>
      </c>
      <c r="G73" s="35">
        <v>1.5</v>
      </c>
      <c r="H73" s="30">
        <f t="shared" si="1"/>
        <v>6</v>
      </c>
      <c r="I73" s="35"/>
      <c r="J73" s="35"/>
      <c r="K73" s="41"/>
      <c r="L73" s="38">
        <v>1.5</v>
      </c>
      <c r="M73" s="31">
        <f t="shared" si="2"/>
        <v>6</v>
      </c>
      <c r="N73" s="35">
        <v>1.5</v>
      </c>
      <c r="O73" s="31">
        <f t="shared" si="3"/>
        <v>6</v>
      </c>
      <c r="P73" s="35"/>
      <c r="Q73" s="35"/>
      <c r="R73" s="35"/>
      <c r="S73" s="32">
        <f t="shared" si="4"/>
        <v>12</v>
      </c>
      <c r="T73" s="32">
        <f t="shared" si="5"/>
        <v>12</v>
      </c>
      <c r="U73" s="44">
        <f t="shared" si="6"/>
        <v>1</v>
      </c>
      <c r="V73" s="23"/>
    </row>
    <row r="74" spans="1:22" ht="12.75">
      <c r="A74" s="74" t="str">
        <f>Нормы!A56</f>
        <v>2.17.</v>
      </c>
      <c r="B74" s="62" t="str">
        <f>Нормы!B56</f>
        <v>Выполнение обязанностей декана/ директора</v>
      </c>
      <c r="C74" s="62" t="str">
        <f>Нормы!C56</f>
        <v>за год</v>
      </c>
      <c r="D74" s="27">
        <f>Нормы!D56</f>
        <v>500</v>
      </c>
      <c r="E74" s="35"/>
      <c r="F74" s="30">
        <f t="shared" si="0"/>
      </c>
      <c r="G74" s="35"/>
      <c r="H74" s="30">
        <f t="shared" si="1"/>
      </c>
      <c r="I74" s="35"/>
      <c r="J74" s="35"/>
      <c r="K74" s="41"/>
      <c r="L74" s="38"/>
      <c r="M74" s="31">
        <f t="shared" si="2"/>
      </c>
      <c r="N74" s="35"/>
      <c r="O74" s="31">
        <f t="shared" si="3"/>
      </c>
      <c r="P74" s="35"/>
      <c r="Q74" s="35"/>
      <c r="R74" s="35"/>
      <c r="S74" s="32">
        <f t="shared" si="4"/>
      </c>
      <c r="T74" s="32">
        <f t="shared" si="5"/>
      </c>
      <c r="U74" s="44">
        <f t="shared" si="6"/>
      </c>
      <c r="V74" s="23"/>
    </row>
    <row r="75" spans="1:22" ht="12.75">
      <c r="A75" s="74" t="str">
        <f>Нормы!A57</f>
        <v>2.18.</v>
      </c>
      <c r="B75" s="62" t="str">
        <f>Нормы!B57</f>
        <v>Выполнение обязанностей зав.кафедрой</v>
      </c>
      <c r="C75" s="62" t="str">
        <f>Нормы!C57</f>
        <v>за год</v>
      </c>
      <c r="D75" s="27">
        <f>Нормы!D57</f>
        <v>300</v>
      </c>
      <c r="E75" s="35">
        <v>0.5</v>
      </c>
      <c r="F75" s="30">
        <f t="shared" si="0"/>
        <v>150</v>
      </c>
      <c r="G75" s="35">
        <v>0.5</v>
      </c>
      <c r="H75" s="30">
        <f t="shared" si="1"/>
        <v>150</v>
      </c>
      <c r="I75" s="35"/>
      <c r="J75" s="35"/>
      <c r="K75" s="41"/>
      <c r="L75" s="38">
        <v>0.5</v>
      </c>
      <c r="M75" s="31">
        <f t="shared" si="2"/>
        <v>150</v>
      </c>
      <c r="N75" s="35">
        <v>0.5</v>
      </c>
      <c r="O75" s="31">
        <f t="shared" si="3"/>
        <v>150</v>
      </c>
      <c r="P75" s="35"/>
      <c r="Q75" s="35"/>
      <c r="R75" s="35"/>
      <c r="S75" s="32">
        <f t="shared" si="4"/>
        <v>300</v>
      </c>
      <c r="T75" s="32">
        <f t="shared" si="5"/>
        <v>300</v>
      </c>
      <c r="U75" s="44">
        <f t="shared" si="6"/>
        <v>1</v>
      </c>
      <c r="V75" s="23"/>
    </row>
    <row r="76" spans="1:22" ht="12.75">
      <c r="A76" s="74" t="str">
        <f>Нормы!A58</f>
        <v>2.19.</v>
      </c>
      <c r="B76" s="62" t="str">
        <f>Нормы!B58</f>
        <v>Участие в совещании деканов</v>
      </c>
      <c r="C76" s="62" t="str">
        <f>Нормы!C58</f>
        <v>за год</v>
      </c>
      <c r="D76" s="27">
        <f>Нормы!D58</f>
        <v>30</v>
      </c>
      <c r="E76" s="35">
        <v>0.5</v>
      </c>
      <c r="F76" s="30">
        <f t="shared" si="0"/>
        <v>15</v>
      </c>
      <c r="G76" s="35">
        <v>0.5</v>
      </c>
      <c r="H76" s="30">
        <f t="shared" si="1"/>
        <v>15</v>
      </c>
      <c r="I76" s="35"/>
      <c r="J76" s="35"/>
      <c r="K76" s="41"/>
      <c r="L76" s="38">
        <v>0.5</v>
      </c>
      <c r="M76" s="31">
        <f t="shared" si="2"/>
        <v>15</v>
      </c>
      <c r="N76" s="35">
        <v>0.5</v>
      </c>
      <c r="O76" s="31">
        <f t="shared" si="3"/>
        <v>15</v>
      </c>
      <c r="P76" s="35"/>
      <c r="Q76" s="35"/>
      <c r="R76" s="35"/>
      <c r="S76" s="32">
        <f t="shared" si="4"/>
        <v>30</v>
      </c>
      <c r="T76" s="32">
        <f t="shared" si="5"/>
        <v>30</v>
      </c>
      <c r="U76" s="44">
        <f t="shared" si="6"/>
        <v>1</v>
      </c>
      <c r="V76" s="23"/>
    </row>
    <row r="77" spans="1:22" ht="12.75">
      <c r="A77" s="74" t="str">
        <f>Нормы!A59</f>
        <v>2.20.</v>
      </c>
      <c r="B77" s="62" t="str">
        <f>Нормы!B59</f>
        <v>Выполнение поручений ректората</v>
      </c>
      <c r="C77" s="62" t="str">
        <f>Нормы!C59</f>
        <v>за год</v>
      </c>
      <c r="D77" s="27" t="str">
        <f>Нормы!D59</f>
        <v>до 100</v>
      </c>
      <c r="E77" s="35"/>
      <c r="F77" s="30">
        <f t="shared" si="0"/>
      </c>
      <c r="G77" s="35"/>
      <c r="H77" s="30">
        <f t="shared" si="1"/>
      </c>
      <c r="I77" s="35"/>
      <c r="J77" s="35"/>
      <c r="K77" s="41"/>
      <c r="L77" s="38"/>
      <c r="M77" s="31">
        <f t="shared" si="2"/>
      </c>
      <c r="N77" s="35"/>
      <c r="O77" s="31">
        <f t="shared" si="3"/>
      </c>
      <c r="P77" s="35"/>
      <c r="Q77" s="35"/>
      <c r="R77" s="35"/>
      <c r="S77" s="32">
        <f t="shared" si="4"/>
      </c>
      <c r="T77" s="32">
        <f t="shared" si="5"/>
      </c>
      <c r="U77" s="44">
        <f t="shared" si="6"/>
      </c>
      <c r="V77" s="23"/>
    </row>
    <row r="78" spans="1:22" ht="12.75">
      <c r="A78" s="74" t="str">
        <f>Нормы!A60</f>
        <v>2.21.</v>
      </c>
      <c r="B78" s="62" t="str">
        <f>Нормы!B60</f>
        <v>Выполнение функций секретаря кафедры</v>
      </c>
      <c r="C78" s="62" t="str">
        <f>Нормы!C60</f>
        <v>за год</v>
      </c>
      <c r="D78" s="27">
        <f>Нормы!D60</f>
        <v>20</v>
      </c>
      <c r="E78" s="35"/>
      <c r="F78" s="30">
        <f t="shared" si="0"/>
      </c>
      <c r="G78" s="35"/>
      <c r="H78" s="30">
        <f t="shared" si="1"/>
      </c>
      <c r="I78" s="35"/>
      <c r="J78" s="35"/>
      <c r="K78" s="41"/>
      <c r="L78" s="38"/>
      <c r="M78" s="31">
        <f t="shared" si="2"/>
      </c>
      <c r="N78" s="35"/>
      <c r="O78" s="31">
        <f t="shared" si="3"/>
      </c>
      <c r="P78" s="35"/>
      <c r="Q78" s="35"/>
      <c r="R78" s="35"/>
      <c r="S78" s="32">
        <f t="shared" si="4"/>
      </c>
      <c r="T78" s="32">
        <f t="shared" si="5"/>
      </c>
      <c r="U78" s="44">
        <f t="shared" si="6"/>
      </c>
      <c r="V78" s="23"/>
    </row>
    <row r="79" spans="1:22" ht="38.25">
      <c r="A79" s="74" t="str">
        <f>Нормы!A61</f>
        <v>2.22.</v>
      </c>
      <c r="B79" s="62" t="str">
        <f>Нормы!B61</f>
        <v>Ведение личной страницы преподавателем на сайте университета (данные в соответствии с законодательством):</v>
      </c>
      <c r="C79" s="62" t="str">
        <f>Нормы!C61</f>
        <v>за год</v>
      </c>
      <c r="D79" s="27">
        <f>Нормы!D61</f>
        <v>50</v>
      </c>
      <c r="E79" s="35"/>
      <c r="F79" s="30">
        <f t="shared" si="0"/>
      </c>
      <c r="G79" s="35"/>
      <c r="H79" s="30">
        <f t="shared" si="1"/>
      </c>
      <c r="I79" s="35"/>
      <c r="J79" s="35"/>
      <c r="K79" s="41"/>
      <c r="L79" s="38"/>
      <c r="M79" s="31">
        <f t="shared" si="2"/>
      </c>
      <c r="N79" s="35"/>
      <c r="O79" s="31">
        <f t="shared" si="3"/>
      </c>
      <c r="P79" s="35"/>
      <c r="Q79" s="35"/>
      <c r="R79" s="35"/>
      <c r="S79" s="32">
        <f t="shared" si="4"/>
      </c>
      <c r="T79" s="32">
        <f t="shared" si="5"/>
      </c>
      <c r="U79" s="44">
        <f t="shared" si="6"/>
      </c>
      <c r="V79" s="23"/>
    </row>
    <row r="80" spans="1:22" ht="38.25">
      <c r="A80" s="74" t="str">
        <f>Нормы!A62</f>
        <v>2.23.</v>
      </c>
      <c r="B80" s="62" t="str">
        <f>Нормы!B62</f>
        <v>Выполнение обязанностей ответственного на кафедре по книгообеспеченности учебного процесса</v>
      </c>
      <c r="C80" s="62" t="str">
        <f>Нормы!C62</f>
        <v>за год</v>
      </c>
      <c r="D80" s="27">
        <f>Нормы!D62</f>
        <v>50</v>
      </c>
      <c r="E80" s="35"/>
      <c r="F80" s="30">
        <f t="shared" si="0"/>
      </c>
      <c r="G80" s="35"/>
      <c r="H80" s="30">
        <f t="shared" si="1"/>
      </c>
      <c r="I80" s="35"/>
      <c r="J80" s="35"/>
      <c r="K80" s="41"/>
      <c r="L80" s="38"/>
      <c r="M80" s="31">
        <f t="shared" si="2"/>
      </c>
      <c r="N80" s="35"/>
      <c r="O80" s="31">
        <f t="shared" si="3"/>
      </c>
      <c r="P80" s="35"/>
      <c r="Q80" s="35"/>
      <c r="R80" s="35"/>
      <c r="S80" s="32">
        <f t="shared" si="4"/>
      </c>
      <c r="T80" s="32">
        <f t="shared" si="5"/>
      </c>
      <c r="U80" s="44">
        <f t="shared" si="6"/>
      </c>
      <c r="V80" s="23"/>
    </row>
    <row r="81" spans="1:22" ht="25.5">
      <c r="A81" s="74" t="str">
        <f>Нормы!A63</f>
        <v>2.24.</v>
      </c>
      <c r="B81" s="62" t="str">
        <f>Нормы!B63</f>
        <v>Кураторство иностранных студентов на факультете/институте</v>
      </c>
      <c r="C81" s="62" t="str">
        <f>Нормы!C63</f>
        <v>за год на 1 студента</v>
      </c>
      <c r="D81" s="27">
        <f>Нормы!D63</f>
        <v>20</v>
      </c>
      <c r="E81" s="35"/>
      <c r="F81" s="30">
        <f t="shared" si="0"/>
      </c>
      <c r="G81" s="35"/>
      <c r="H81" s="30">
        <f t="shared" si="1"/>
      </c>
      <c r="I81" s="35"/>
      <c r="J81" s="35"/>
      <c r="K81" s="41"/>
      <c r="L81" s="38"/>
      <c r="M81" s="31">
        <f t="shared" si="2"/>
      </c>
      <c r="N81" s="35"/>
      <c r="O81" s="31">
        <f t="shared" si="3"/>
      </c>
      <c r="P81" s="35"/>
      <c r="Q81" s="35"/>
      <c r="R81" s="35"/>
      <c r="S81" s="32">
        <f t="shared" si="4"/>
      </c>
      <c r="T81" s="32">
        <f t="shared" si="5"/>
      </c>
      <c r="U81" s="44">
        <f t="shared" si="6"/>
      </c>
      <c r="V81" s="23"/>
    </row>
    <row r="82" spans="1:22" ht="26.25" thickBot="1">
      <c r="A82" s="77" t="str">
        <f>Нормы!A64</f>
        <v>2.25.</v>
      </c>
      <c r="B82" s="78" t="str">
        <f>Нормы!B64</f>
        <v>Развитие международной академической мобильности на факультете/институте</v>
      </c>
      <c r="C82" s="78" t="str">
        <f>Нормы!C64</f>
        <v>за год</v>
      </c>
      <c r="D82" s="67">
        <f>Нормы!D64</f>
        <v>500</v>
      </c>
      <c r="E82" s="36"/>
      <c r="F82" s="33">
        <f t="shared" si="0"/>
      </c>
      <c r="G82" s="36"/>
      <c r="H82" s="33">
        <f t="shared" si="1"/>
      </c>
      <c r="I82" s="36"/>
      <c r="J82" s="36"/>
      <c r="K82" s="42"/>
      <c r="L82" s="39"/>
      <c r="M82" s="85">
        <f t="shared" si="2"/>
      </c>
      <c r="N82" s="36"/>
      <c r="O82" s="85">
        <f t="shared" si="3"/>
      </c>
      <c r="P82" s="36"/>
      <c r="Q82" s="36"/>
      <c r="R82" s="36"/>
      <c r="S82" s="47">
        <f t="shared" si="4"/>
      </c>
      <c r="T82" s="47">
        <f t="shared" si="5"/>
      </c>
      <c r="U82" s="48">
        <f t="shared" si="6"/>
      </c>
      <c r="V82" s="23"/>
    </row>
    <row r="83" spans="1:22" ht="39" thickBot="1" thickTop="1">
      <c r="A83" s="108" t="str">
        <f>Нормы!A65</f>
        <v>3.</v>
      </c>
      <c r="B83" s="109" t="str">
        <f>Нормы!B65</f>
        <v>Научно-исследовательская работа</v>
      </c>
      <c r="C83" s="109">
        <f>Нормы!C65</f>
        <v>0</v>
      </c>
      <c r="D83" s="110">
        <f>Нормы!D65</f>
        <v>0</v>
      </c>
      <c r="E83" s="111"/>
      <c r="F83" s="91"/>
      <c r="G83" s="92"/>
      <c r="H83" s="91"/>
      <c r="I83" s="92"/>
      <c r="J83" s="92"/>
      <c r="K83" s="92"/>
      <c r="L83" s="92"/>
      <c r="M83" s="93"/>
      <c r="N83" s="92"/>
      <c r="O83" s="93"/>
      <c r="P83" s="92"/>
      <c r="Q83" s="92"/>
      <c r="R83" s="92"/>
      <c r="S83" s="93"/>
      <c r="T83" s="93"/>
      <c r="U83" s="112"/>
      <c r="V83" s="23"/>
    </row>
    <row r="84" spans="1:22" ht="13.5" thickTop="1">
      <c r="A84" s="105" t="str">
        <f>Нормы!A66</f>
        <v>3.1.</v>
      </c>
      <c r="B84" s="106" t="str">
        <f>Нормы!B66</f>
        <v>Подготовка и опубликование статьи: </v>
      </c>
      <c r="C84" s="106">
        <f>Нормы!C66</f>
        <v>0</v>
      </c>
      <c r="D84" s="107">
        <f>Нормы!D66</f>
        <v>0</v>
      </c>
      <c r="E84" s="34"/>
      <c r="F84" s="30">
        <f t="shared" si="0"/>
      </c>
      <c r="G84" s="34"/>
      <c r="H84" s="30">
        <f t="shared" si="1"/>
      </c>
      <c r="I84" s="34"/>
      <c r="J84" s="34"/>
      <c r="K84" s="40"/>
      <c r="L84" s="37"/>
      <c r="M84" s="31">
        <f t="shared" si="2"/>
      </c>
      <c r="N84" s="34"/>
      <c r="O84" s="31">
        <f t="shared" si="3"/>
      </c>
      <c r="P84" s="34"/>
      <c r="Q84" s="34"/>
      <c r="R84" s="34"/>
      <c r="S84" s="32">
        <f t="shared" si="4"/>
      </c>
      <c r="T84" s="32">
        <f t="shared" si="5"/>
      </c>
      <c r="U84" s="44">
        <f t="shared" si="6"/>
      </c>
      <c r="V84" s="23"/>
    </row>
    <row r="85" spans="1:22" ht="12.75">
      <c r="A85" s="77" t="str">
        <f>Нормы!A67</f>
        <v>3.1.1.</v>
      </c>
      <c r="B85" s="78" t="str">
        <f>Нормы!B67</f>
        <v>в журналах, входящих в Scopus, Web of Science</v>
      </c>
      <c r="C85" s="78" t="str">
        <f>Нормы!C67</f>
        <v>1 статья</v>
      </c>
      <c r="D85" s="67">
        <f>Нормы!D67</f>
        <v>200</v>
      </c>
      <c r="E85" s="35"/>
      <c r="F85" s="30">
        <f t="shared" si="0"/>
      </c>
      <c r="G85" s="35"/>
      <c r="H85" s="30">
        <f t="shared" si="1"/>
      </c>
      <c r="I85" s="35"/>
      <c r="J85" s="35"/>
      <c r="K85" s="41"/>
      <c r="L85" s="38"/>
      <c r="M85" s="31">
        <f t="shared" si="2"/>
      </c>
      <c r="N85" s="35"/>
      <c r="O85" s="31">
        <f t="shared" si="3"/>
      </c>
      <c r="P85" s="35"/>
      <c r="Q85" s="35"/>
      <c r="R85" s="35"/>
      <c r="S85" s="32">
        <f t="shared" si="4"/>
      </c>
      <c r="T85" s="32">
        <f t="shared" si="5"/>
      </c>
      <c r="U85" s="44">
        <f t="shared" si="6"/>
      </c>
      <c r="V85" s="23"/>
    </row>
    <row r="86" spans="1:22" ht="12.75">
      <c r="A86" s="77" t="str">
        <f>Нормы!A68</f>
        <v>3.1.2.</v>
      </c>
      <c r="B86" s="78" t="str">
        <f>Нормы!B68</f>
        <v>в журналах, входящих в РИНЦ</v>
      </c>
      <c r="C86" s="78">
        <f>Нормы!C68</f>
        <v>0</v>
      </c>
      <c r="D86" s="67">
        <f>Нормы!D68</f>
        <v>0</v>
      </c>
      <c r="E86" s="35"/>
      <c r="F86" s="30">
        <f t="shared" si="0"/>
      </c>
      <c r="G86" s="35"/>
      <c r="H86" s="30">
        <f t="shared" si="1"/>
      </c>
      <c r="I86" s="35"/>
      <c r="J86" s="35"/>
      <c r="K86" s="41"/>
      <c r="L86" s="38"/>
      <c r="M86" s="31">
        <f t="shared" si="2"/>
      </c>
      <c r="N86" s="35"/>
      <c r="O86" s="31">
        <f t="shared" si="3"/>
      </c>
      <c r="P86" s="35"/>
      <c r="Q86" s="35"/>
      <c r="R86" s="35"/>
      <c r="S86" s="32">
        <f t="shared" si="4"/>
      </c>
      <c r="T86" s="32">
        <f t="shared" si="5"/>
      </c>
      <c r="U86" s="44">
        <f t="shared" si="6"/>
      </c>
      <c r="V86" s="23"/>
    </row>
    <row r="87" spans="1:22" ht="12.75">
      <c r="A87" s="77" t="str">
        <f>Нормы!A69</f>
        <v>3.1.2.1.</v>
      </c>
      <c r="B87" s="78" t="str">
        <f>Нормы!B69</f>
        <v>по естественным и техническим наукам</v>
      </c>
      <c r="C87" s="78" t="str">
        <f>Нормы!C69</f>
        <v>1 статья</v>
      </c>
      <c r="D87" s="67">
        <f>Нормы!D69</f>
        <v>80</v>
      </c>
      <c r="E87" s="35"/>
      <c r="F87" s="30">
        <f t="shared" si="0"/>
      </c>
      <c r="G87" s="35"/>
      <c r="H87" s="30">
        <f t="shared" si="1"/>
      </c>
      <c r="I87" s="35"/>
      <c r="J87" s="35"/>
      <c r="K87" s="41"/>
      <c r="L87" s="38"/>
      <c r="M87" s="31">
        <f t="shared" si="2"/>
      </c>
      <c r="N87" s="35"/>
      <c r="O87" s="31">
        <f t="shared" si="3"/>
      </c>
      <c r="P87" s="35"/>
      <c r="Q87" s="35"/>
      <c r="R87" s="35"/>
      <c r="S87" s="32">
        <f t="shared" si="4"/>
      </c>
      <c r="T87" s="32">
        <f t="shared" si="5"/>
      </c>
      <c r="U87" s="44">
        <f t="shared" si="6"/>
      </c>
      <c r="V87" s="23"/>
    </row>
    <row r="88" spans="1:22" ht="12.75">
      <c r="A88" s="77" t="str">
        <f>Нормы!A70</f>
        <v>3.1.2.2.</v>
      </c>
      <c r="B88" s="78" t="str">
        <f>Нормы!B70</f>
        <v>по другим наукам</v>
      </c>
      <c r="C88" s="78" t="str">
        <f>Нормы!C70</f>
        <v>1 статья</v>
      </c>
      <c r="D88" s="67">
        <f>Нормы!D70</f>
        <v>60</v>
      </c>
      <c r="E88" s="35">
        <v>2</v>
      </c>
      <c r="F88" s="30">
        <f t="shared" si="0"/>
        <v>120</v>
      </c>
      <c r="G88" s="35">
        <v>2</v>
      </c>
      <c r="H88" s="30">
        <f t="shared" si="1"/>
        <v>120</v>
      </c>
      <c r="I88" s="35"/>
      <c r="J88" s="35"/>
      <c r="K88" s="41"/>
      <c r="L88" s="38">
        <v>2</v>
      </c>
      <c r="M88" s="31">
        <f t="shared" si="2"/>
        <v>120</v>
      </c>
      <c r="N88" s="35">
        <v>2</v>
      </c>
      <c r="O88" s="31">
        <f t="shared" si="3"/>
        <v>120</v>
      </c>
      <c r="P88" s="35"/>
      <c r="Q88" s="35"/>
      <c r="R88" s="35"/>
      <c r="S88" s="32">
        <f t="shared" si="4"/>
        <v>240</v>
      </c>
      <c r="T88" s="32">
        <f t="shared" si="5"/>
        <v>240</v>
      </c>
      <c r="U88" s="44">
        <f t="shared" si="6"/>
        <v>1</v>
      </c>
      <c r="V88" s="23"/>
    </row>
    <row r="89" spans="1:22" ht="12.75">
      <c r="A89" s="63" t="str">
        <f>Нормы!A71</f>
        <v>3.1.3.</v>
      </c>
      <c r="B89" s="62" t="str">
        <f>Нормы!B71</f>
        <v>в рецензируемых научных журналах</v>
      </c>
      <c r="C89" s="29" t="str">
        <f>Нормы!C71</f>
        <v>1 статья</v>
      </c>
      <c r="D89" s="55">
        <f>Нормы!D71</f>
        <v>20</v>
      </c>
      <c r="E89" s="34"/>
      <c r="F89" s="30">
        <f t="shared" si="0"/>
      </c>
      <c r="G89" s="34"/>
      <c r="H89" s="30">
        <f t="shared" si="1"/>
      </c>
      <c r="I89" s="34"/>
      <c r="J89" s="34"/>
      <c r="K89" s="40"/>
      <c r="L89" s="37"/>
      <c r="M89" s="31">
        <f t="shared" si="2"/>
      </c>
      <c r="N89" s="34"/>
      <c r="O89" s="31">
        <f t="shared" si="3"/>
      </c>
      <c r="P89" s="34"/>
      <c r="Q89" s="34"/>
      <c r="R89" s="34"/>
      <c r="S89" s="32">
        <f t="shared" si="4"/>
      </c>
      <c r="T89" s="32">
        <f t="shared" si="5"/>
      </c>
      <c r="U89" s="44">
        <f t="shared" si="6"/>
      </c>
      <c r="V89" s="23"/>
    </row>
    <row r="90" spans="1:22" ht="38.25">
      <c r="A90" s="63" t="str">
        <f>Нормы!A72</f>
        <v>3.2.</v>
      </c>
      <c r="B90" s="62" t="str">
        <f>Нормы!B72</f>
        <v>Подготовка и опубликование монографии</v>
      </c>
      <c r="C90" s="29" t="str">
        <f>Нормы!C72</f>
        <v>1 монография (не менее 4 п.л., 160 000 знаков)</v>
      </c>
      <c r="D90" s="27">
        <f>Нормы!D72</f>
        <v>300</v>
      </c>
      <c r="E90" s="35"/>
      <c r="F90" s="30">
        <f t="shared" si="0"/>
      </c>
      <c r="G90" s="35"/>
      <c r="H90" s="30">
        <f t="shared" si="1"/>
      </c>
      <c r="I90" s="35"/>
      <c r="J90" s="35"/>
      <c r="K90" s="41"/>
      <c r="L90" s="38"/>
      <c r="M90" s="31">
        <f t="shared" si="2"/>
      </c>
      <c r="N90" s="35"/>
      <c r="O90" s="31">
        <f t="shared" si="3"/>
      </c>
      <c r="P90" s="35"/>
      <c r="Q90" s="35"/>
      <c r="R90" s="35"/>
      <c r="S90" s="32">
        <f t="shared" si="4"/>
      </c>
      <c r="T90" s="32">
        <f t="shared" si="5"/>
      </c>
      <c r="U90" s="44">
        <f t="shared" si="6"/>
      </c>
      <c r="V90" s="23"/>
    </row>
    <row r="91" spans="1:22" ht="12.75">
      <c r="A91" s="63" t="str">
        <f>Нормы!A73</f>
        <v>3.3.</v>
      </c>
      <c r="B91" s="62" t="str">
        <f>Нормы!B73</f>
        <v>Подготовка и опубликование статьи (доклада) на:</v>
      </c>
      <c r="C91" s="29">
        <f>Нормы!C73</f>
        <v>0</v>
      </c>
      <c r="D91" s="27">
        <f>Нормы!D73</f>
        <v>0</v>
      </c>
      <c r="E91" s="35"/>
      <c r="F91" s="30">
        <f t="shared" si="0"/>
      </c>
      <c r="G91" s="35"/>
      <c r="H91" s="30">
        <f t="shared" si="1"/>
      </c>
      <c r="I91" s="35"/>
      <c r="J91" s="35"/>
      <c r="K91" s="41"/>
      <c r="L91" s="38"/>
      <c r="M91" s="31">
        <f t="shared" si="2"/>
      </c>
      <c r="N91" s="35"/>
      <c r="O91" s="31">
        <f t="shared" si="3"/>
      </c>
      <c r="P91" s="35"/>
      <c r="Q91" s="35"/>
      <c r="R91" s="35"/>
      <c r="S91" s="32">
        <f aca="true" t="shared" si="7" ref="S91:S134">IF(IF(F91="",0,F91)+IF(M91="",0,M91)=0,"",IF(F91="",0,F91)+IF(M91="",0,M91))</f>
      </c>
      <c r="T91" s="32">
        <f aca="true" t="shared" si="8" ref="T91:T134">IF(IF(H91="",0,H91)+IF(O91="",0,O91)=0,"",IF(H91="",0,H91)+IF(O91="",0,O91))</f>
      </c>
      <c r="U91" s="44">
        <f aca="true" t="shared" si="9" ref="U91:U134">_xlfn.IFERROR(IF(S91=0,"",T91/S91),"")</f>
      </c>
      <c r="V91" s="23"/>
    </row>
    <row r="92" spans="1:22" ht="12.75">
      <c r="A92" s="63" t="str">
        <f>Нормы!A74</f>
        <v>3.3.1.</v>
      </c>
      <c r="B92" s="62" t="str">
        <f>Нормы!B74</f>
        <v>международной конференции</v>
      </c>
      <c r="C92" s="29" t="str">
        <f>Нормы!C74</f>
        <v>1 статья</v>
      </c>
      <c r="D92" s="27">
        <f>Нормы!D74</f>
        <v>20</v>
      </c>
      <c r="E92" s="35">
        <v>0.5</v>
      </c>
      <c r="F92" s="30">
        <f t="shared" si="0"/>
        <v>10</v>
      </c>
      <c r="G92" s="35">
        <v>0.5</v>
      </c>
      <c r="H92" s="30">
        <f t="shared" si="1"/>
        <v>10</v>
      </c>
      <c r="I92" s="35"/>
      <c r="J92" s="35"/>
      <c r="K92" s="41"/>
      <c r="L92" s="38">
        <v>0.5</v>
      </c>
      <c r="M92" s="31">
        <f t="shared" si="2"/>
        <v>10</v>
      </c>
      <c r="N92" s="35">
        <v>0.5</v>
      </c>
      <c r="O92" s="31">
        <f t="shared" si="3"/>
        <v>10</v>
      </c>
      <c r="P92" s="35"/>
      <c r="Q92" s="35"/>
      <c r="R92" s="35"/>
      <c r="S92" s="32">
        <f t="shared" si="7"/>
        <v>20</v>
      </c>
      <c r="T92" s="32">
        <f t="shared" si="8"/>
        <v>20</v>
      </c>
      <c r="U92" s="44">
        <f t="shared" si="9"/>
        <v>1</v>
      </c>
      <c r="V92" s="23"/>
    </row>
    <row r="93" spans="1:22" ht="12.75">
      <c r="A93" s="63" t="str">
        <f>Нормы!A75</f>
        <v>3.3.2.</v>
      </c>
      <c r="B93" s="62" t="str">
        <f>Нормы!B75</f>
        <v>всероссийской конференции</v>
      </c>
      <c r="C93" s="29" t="str">
        <f>Нормы!C75</f>
        <v>1 статья</v>
      </c>
      <c r="D93" s="27">
        <f>Нормы!D75</f>
        <v>15</v>
      </c>
      <c r="E93" s="35"/>
      <c r="F93" s="30">
        <f aca="true" t="shared" si="10" ref="F93:F134">IF(E93="","",E93*D93)</f>
      </c>
      <c r="G93" s="35"/>
      <c r="H93" s="30">
        <f aca="true" t="shared" si="11" ref="H93:H134">IF(G93="","",G93*D93)</f>
      </c>
      <c r="I93" s="35"/>
      <c r="J93" s="35"/>
      <c r="K93" s="41"/>
      <c r="L93" s="38"/>
      <c r="M93" s="31">
        <f aca="true" t="shared" si="12" ref="M93:M134">IF(L93="","",L93*D93)</f>
      </c>
      <c r="N93" s="35"/>
      <c r="O93" s="31">
        <f aca="true" t="shared" si="13" ref="O93:O134">IF(N93="","",N93*D93)</f>
      </c>
      <c r="P93" s="35"/>
      <c r="Q93" s="35"/>
      <c r="R93" s="35"/>
      <c r="S93" s="32">
        <f t="shared" si="7"/>
      </c>
      <c r="T93" s="32">
        <f t="shared" si="8"/>
      </c>
      <c r="U93" s="44">
        <f t="shared" si="9"/>
      </c>
      <c r="V93" s="23"/>
    </row>
    <row r="94" spans="1:22" ht="12.75">
      <c r="A94" s="63" t="str">
        <f>Нормы!A76</f>
        <v>3.3.3.</v>
      </c>
      <c r="B94" s="60" t="str">
        <f>Нормы!B76</f>
        <v>региоальной (внутривузовской) конференции</v>
      </c>
      <c r="C94" s="8" t="str">
        <f>Нормы!C76</f>
        <v>1 статья</v>
      </c>
      <c r="D94" s="5">
        <f>Нормы!D76</f>
        <v>10</v>
      </c>
      <c r="E94" s="35"/>
      <c r="F94" s="30">
        <f t="shared" si="10"/>
      </c>
      <c r="G94" s="35"/>
      <c r="H94" s="30">
        <f t="shared" si="11"/>
      </c>
      <c r="I94" s="35"/>
      <c r="J94" s="35"/>
      <c r="K94" s="41"/>
      <c r="L94" s="38"/>
      <c r="M94" s="31">
        <f t="shared" si="12"/>
      </c>
      <c r="N94" s="35"/>
      <c r="O94" s="31">
        <f t="shared" si="13"/>
      </c>
      <c r="P94" s="35"/>
      <c r="Q94" s="35"/>
      <c r="R94" s="35"/>
      <c r="S94" s="32">
        <f t="shared" si="7"/>
      </c>
      <c r="T94" s="32">
        <f t="shared" si="8"/>
      </c>
      <c r="U94" s="44">
        <f t="shared" si="9"/>
      </c>
      <c r="V94" s="23"/>
    </row>
    <row r="95" spans="1:22" ht="12.75">
      <c r="A95" s="7" t="str">
        <f>Нормы!A77</f>
        <v>3.4.</v>
      </c>
      <c r="B95" s="8" t="str">
        <f>Нормы!B77</f>
        <v>Рецензирование монографий НПР университета</v>
      </c>
      <c r="C95" s="8" t="str">
        <f>Нормы!C77</f>
        <v>за 1 п.л.</v>
      </c>
      <c r="D95" s="5">
        <f>Нормы!D77</f>
        <v>1</v>
      </c>
      <c r="E95" s="35"/>
      <c r="F95" s="30">
        <f t="shared" si="10"/>
      </c>
      <c r="G95" s="35"/>
      <c r="H95" s="30">
        <f t="shared" si="11"/>
      </c>
      <c r="I95" s="35"/>
      <c r="J95" s="35"/>
      <c r="K95" s="41"/>
      <c r="L95" s="38"/>
      <c r="M95" s="31">
        <f t="shared" si="12"/>
      </c>
      <c r="N95" s="35"/>
      <c r="O95" s="31">
        <f t="shared" si="13"/>
      </c>
      <c r="P95" s="35"/>
      <c r="Q95" s="35"/>
      <c r="R95" s="35"/>
      <c r="S95" s="32">
        <f t="shared" si="7"/>
      </c>
      <c r="T95" s="32">
        <f t="shared" si="8"/>
      </c>
      <c r="U95" s="44">
        <f t="shared" si="9"/>
      </c>
      <c r="V95" s="23"/>
    </row>
    <row r="96" spans="1:22" ht="38.25">
      <c r="A96" s="63" t="str">
        <f>Нормы!A78</f>
        <v>3.5.</v>
      </c>
      <c r="B96" s="60" t="str">
        <f>Нормы!B78</f>
        <v>Рецензирование статьи в сборнике статей (докладов) конференции, включенной в план научной деятельности университета</v>
      </c>
      <c r="C96" s="60" t="str">
        <f>Нормы!C78</f>
        <v>за 1 статью</v>
      </c>
      <c r="D96" s="5">
        <f>Нормы!D78</f>
        <v>1.5</v>
      </c>
      <c r="E96" s="35">
        <v>30</v>
      </c>
      <c r="F96" s="30">
        <f t="shared" si="10"/>
        <v>45</v>
      </c>
      <c r="G96" s="35">
        <v>20</v>
      </c>
      <c r="H96" s="30">
        <f t="shared" si="11"/>
        <v>30</v>
      </c>
      <c r="I96" s="35"/>
      <c r="J96" s="35"/>
      <c r="K96" s="41"/>
      <c r="L96" s="38">
        <v>30</v>
      </c>
      <c r="M96" s="31">
        <f t="shared" si="12"/>
        <v>45</v>
      </c>
      <c r="N96" s="35">
        <v>30</v>
      </c>
      <c r="O96" s="31">
        <f t="shared" si="13"/>
        <v>45</v>
      </c>
      <c r="P96" s="35"/>
      <c r="Q96" s="35"/>
      <c r="R96" s="35"/>
      <c r="S96" s="32">
        <f t="shared" si="7"/>
        <v>90</v>
      </c>
      <c r="T96" s="32">
        <f t="shared" si="8"/>
        <v>75</v>
      </c>
      <c r="U96" s="44">
        <f t="shared" si="9"/>
        <v>0.8333333333333334</v>
      </c>
      <c r="V96" s="23"/>
    </row>
    <row r="97" spans="1:22" ht="25.5">
      <c r="A97" s="63" t="str">
        <f>Нормы!A79</f>
        <v>3.6.</v>
      </c>
      <c r="B97" s="60" t="str">
        <f>Нормы!B79</f>
        <v>Оппонирование и экспертиза в диссертационных советах:</v>
      </c>
      <c r="C97" s="60">
        <f>Нормы!C79</f>
        <v>0</v>
      </c>
      <c r="D97" s="5">
        <f>Нормы!D79</f>
        <v>0</v>
      </c>
      <c r="E97" s="35"/>
      <c r="F97" s="30">
        <f t="shared" si="10"/>
      </c>
      <c r="G97" s="35"/>
      <c r="H97" s="30">
        <f t="shared" si="11"/>
      </c>
      <c r="I97" s="35"/>
      <c r="J97" s="35"/>
      <c r="K97" s="41"/>
      <c r="L97" s="38"/>
      <c r="M97" s="31">
        <f t="shared" si="12"/>
      </c>
      <c r="N97" s="35"/>
      <c r="O97" s="31">
        <f t="shared" si="13"/>
      </c>
      <c r="P97" s="35"/>
      <c r="Q97" s="35"/>
      <c r="R97" s="35"/>
      <c r="S97" s="32">
        <f t="shared" si="7"/>
      </c>
      <c r="T97" s="32">
        <f t="shared" si="8"/>
      </c>
      <c r="U97" s="44">
        <f t="shared" si="9"/>
      </c>
      <c r="V97" s="23"/>
    </row>
    <row r="98" spans="1:22" ht="12.75">
      <c r="A98" s="63" t="str">
        <f>Нормы!A80</f>
        <v>3.6.1.</v>
      </c>
      <c r="B98" s="60" t="str">
        <f>Нормы!B80</f>
        <v>докторских диссертаций</v>
      </c>
      <c r="C98" s="60" t="str">
        <f>Нормы!C80</f>
        <v>за 1 диссертацию</v>
      </c>
      <c r="D98" s="5">
        <f>Нормы!D80</f>
        <v>20</v>
      </c>
      <c r="E98" s="35"/>
      <c r="F98" s="30">
        <f t="shared" si="10"/>
      </c>
      <c r="G98" s="35"/>
      <c r="H98" s="30">
        <f t="shared" si="11"/>
      </c>
      <c r="I98" s="35"/>
      <c r="J98" s="35"/>
      <c r="K98" s="41"/>
      <c r="L98" s="38"/>
      <c r="M98" s="31">
        <f t="shared" si="12"/>
      </c>
      <c r="N98" s="35"/>
      <c r="O98" s="31">
        <f t="shared" si="13"/>
      </c>
      <c r="P98" s="35"/>
      <c r="Q98" s="35"/>
      <c r="R98" s="35"/>
      <c r="S98" s="32">
        <f t="shared" si="7"/>
      </c>
      <c r="T98" s="32">
        <f t="shared" si="8"/>
      </c>
      <c r="U98" s="44">
        <f t="shared" si="9"/>
      </c>
      <c r="V98" s="23"/>
    </row>
    <row r="99" spans="1:22" ht="12.75">
      <c r="A99" s="63" t="str">
        <f>Нормы!A81</f>
        <v>3.6.2.</v>
      </c>
      <c r="B99" s="60" t="str">
        <f>Нормы!B81</f>
        <v>кандидатских диссертаций</v>
      </c>
      <c r="C99" s="60" t="str">
        <f>Нормы!C81</f>
        <v>за 1 диссертацию</v>
      </c>
      <c r="D99" s="5">
        <f>Нормы!D81</f>
        <v>10</v>
      </c>
      <c r="E99" s="35"/>
      <c r="F99" s="30">
        <f t="shared" si="10"/>
      </c>
      <c r="G99" s="35"/>
      <c r="H99" s="30">
        <f t="shared" si="11"/>
      </c>
      <c r="I99" s="35"/>
      <c r="J99" s="35"/>
      <c r="K99" s="41"/>
      <c r="L99" s="38"/>
      <c r="M99" s="31">
        <f t="shared" si="12"/>
      </c>
      <c r="N99" s="35"/>
      <c r="O99" s="31">
        <f t="shared" si="13"/>
      </c>
      <c r="P99" s="35"/>
      <c r="Q99" s="35"/>
      <c r="R99" s="35"/>
      <c r="S99" s="32">
        <f t="shared" si="7"/>
      </c>
      <c r="T99" s="32">
        <f t="shared" si="8"/>
      </c>
      <c r="U99" s="44">
        <f t="shared" si="9"/>
      </c>
      <c r="V99" s="23"/>
    </row>
    <row r="100" spans="1:22" ht="12.75">
      <c r="A100" s="63" t="str">
        <f>Нормы!A82</f>
        <v>3.7.</v>
      </c>
      <c r="B100" s="60" t="str">
        <f>Нормы!B82</f>
        <v>Подготовка отзывов на автореферат:</v>
      </c>
      <c r="C100" s="60">
        <f>Нормы!C82</f>
        <v>0</v>
      </c>
      <c r="D100" s="5">
        <f>Нормы!D82</f>
        <v>0</v>
      </c>
      <c r="E100" s="35"/>
      <c r="F100" s="30">
        <f t="shared" si="10"/>
      </c>
      <c r="G100" s="35"/>
      <c r="H100" s="30">
        <f t="shared" si="11"/>
      </c>
      <c r="I100" s="35"/>
      <c r="J100" s="35"/>
      <c r="K100" s="41"/>
      <c r="L100" s="38"/>
      <c r="M100" s="31">
        <f t="shared" si="12"/>
      </c>
      <c r="N100" s="35"/>
      <c r="O100" s="31">
        <f t="shared" si="13"/>
      </c>
      <c r="P100" s="35"/>
      <c r="Q100" s="35"/>
      <c r="R100" s="35"/>
      <c r="S100" s="32">
        <f t="shared" si="7"/>
      </c>
      <c r="T100" s="32">
        <f t="shared" si="8"/>
      </c>
      <c r="U100" s="44">
        <f t="shared" si="9"/>
      </c>
      <c r="V100" s="23"/>
    </row>
    <row r="101" spans="1:22" ht="12.75">
      <c r="A101" s="63" t="str">
        <f>Нормы!A83</f>
        <v>3.7.1.</v>
      </c>
      <c r="B101" s="60" t="str">
        <f>Нормы!B83</f>
        <v>докторских диссертаций</v>
      </c>
      <c r="C101" s="60" t="str">
        <f>Нормы!C83</f>
        <v>за 1 отзыв</v>
      </c>
      <c r="D101" s="5">
        <f>Нормы!D83</f>
        <v>5</v>
      </c>
      <c r="E101" s="35"/>
      <c r="F101" s="30">
        <f t="shared" si="10"/>
      </c>
      <c r="G101" s="35"/>
      <c r="H101" s="30">
        <f t="shared" si="11"/>
      </c>
      <c r="I101" s="35"/>
      <c r="J101" s="35"/>
      <c r="K101" s="41"/>
      <c r="L101" s="38"/>
      <c r="M101" s="31">
        <f t="shared" si="12"/>
      </c>
      <c r="N101" s="35"/>
      <c r="O101" s="31">
        <f t="shared" si="13"/>
      </c>
      <c r="P101" s="35"/>
      <c r="Q101" s="35"/>
      <c r="R101" s="35"/>
      <c r="S101" s="32">
        <f t="shared" si="7"/>
      </c>
      <c r="T101" s="32">
        <f t="shared" si="8"/>
      </c>
      <c r="U101" s="44">
        <f t="shared" si="9"/>
      </c>
      <c r="V101" s="23"/>
    </row>
    <row r="102" spans="1:22" ht="12.75">
      <c r="A102" s="63" t="str">
        <f>Нормы!A84</f>
        <v>3.7.2.</v>
      </c>
      <c r="B102" s="60" t="str">
        <f>Нормы!B84</f>
        <v>кандидатских диссертаций</v>
      </c>
      <c r="C102" s="60" t="str">
        <f>Нормы!C84</f>
        <v>за 1 отзыв</v>
      </c>
      <c r="D102" s="5">
        <f>Нормы!D84</f>
        <v>3</v>
      </c>
      <c r="E102" s="35"/>
      <c r="F102" s="30">
        <f t="shared" si="10"/>
      </c>
      <c r="G102" s="35"/>
      <c r="H102" s="30">
        <f t="shared" si="11"/>
      </c>
      <c r="I102" s="35"/>
      <c r="J102" s="35"/>
      <c r="K102" s="41"/>
      <c r="L102" s="38"/>
      <c r="M102" s="31">
        <f t="shared" si="12"/>
      </c>
      <c r="N102" s="35"/>
      <c r="O102" s="31">
        <f t="shared" si="13"/>
      </c>
      <c r="P102" s="35"/>
      <c r="Q102" s="35"/>
      <c r="R102" s="35"/>
      <c r="S102" s="32">
        <f t="shared" si="7"/>
      </c>
      <c r="T102" s="32">
        <f t="shared" si="8"/>
      </c>
      <c r="U102" s="44">
        <f t="shared" si="9"/>
      </c>
      <c r="V102" s="23"/>
    </row>
    <row r="103" spans="1:22" ht="25.5">
      <c r="A103" s="63" t="str">
        <f>Нормы!A85</f>
        <v>3.8.</v>
      </c>
      <c r="B103" s="60" t="str">
        <f>Нормы!B85</f>
        <v>Участие в работе диссертационных советов университета в качестве:</v>
      </c>
      <c r="C103" s="60">
        <f>Нормы!C85</f>
        <v>0</v>
      </c>
      <c r="D103" s="5">
        <f>Нормы!D85</f>
        <v>0</v>
      </c>
      <c r="E103" s="35"/>
      <c r="F103" s="30">
        <f t="shared" si="10"/>
      </c>
      <c r="G103" s="35"/>
      <c r="H103" s="30">
        <f t="shared" si="11"/>
      </c>
      <c r="I103" s="35"/>
      <c r="J103" s="35"/>
      <c r="K103" s="41"/>
      <c r="L103" s="38"/>
      <c r="M103" s="31">
        <f t="shared" si="12"/>
      </c>
      <c r="N103" s="35"/>
      <c r="O103" s="31">
        <f t="shared" si="13"/>
      </c>
      <c r="P103" s="35"/>
      <c r="Q103" s="35"/>
      <c r="R103" s="35"/>
      <c r="S103" s="32">
        <f t="shared" si="7"/>
      </c>
      <c r="T103" s="32">
        <f t="shared" si="8"/>
      </c>
      <c r="U103" s="44">
        <f t="shared" si="9"/>
      </c>
      <c r="V103" s="23"/>
    </row>
    <row r="104" spans="1:22" ht="12.75">
      <c r="A104" s="63" t="str">
        <f>Нормы!A86</f>
        <v>3.8.1.</v>
      </c>
      <c r="B104" s="60" t="str">
        <f>Нормы!B86</f>
        <v>председателя</v>
      </c>
      <c r="C104" s="60" t="str">
        <f>Нормы!C86</f>
        <v>за год</v>
      </c>
      <c r="D104" s="5">
        <f>Нормы!D86</f>
        <v>150</v>
      </c>
      <c r="E104" s="35">
        <v>0.5</v>
      </c>
      <c r="F104" s="30">
        <f t="shared" si="10"/>
        <v>75</v>
      </c>
      <c r="G104" s="35">
        <v>0.5</v>
      </c>
      <c r="H104" s="30">
        <f t="shared" si="11"/>
        <v>75</v>
      </c>
      <c r="I104" s="35"/>
      <c r="J104" s="35"/>
      <c r="K104" s="41"/>
      <c r="L104" s="38">
        <v>0.5</v>
      </c>
      <c r="M104" s="31">
        <f t="shared" si="12"/>
        <v>75</v>
      </c>
      <c r="N104" s="35">
        <v>0.5</v>
      </c>
      <c r="O104" s="31">
        <f t="shared" si="13"/>
        <v>75</v>
      </c>
      <c r="P104" s="35"/>
      <c r="Q104" s="35"/>
      <c r="R104" s="35"/>
      <c r="S104" s="32">
        <f t="shared" si="7"/>
        <v>150</v>
      </c>
      <c r="T104" s="32">
        <f t="shared" si="8"/>
        <v>150</v>
      </c>
      <c r="U104" s="44">
        <f t="shared" si="9"/>
        <v>1</v>
      </c>
      <c r="V104" s="23"/>
    </row>
    <row r="105" spans="1:22" ht="12.75">
      <c r="A105" s="63" t="str">
        <f>Нормы!A87</f>
        <v>3.8.2.</v>
      </c>
      <c r="B105" s="60" t="str">
        <f>Нормы!B87</f>
        <v>заместителя председателя</v>
      </c>
      <c r="C105" s="60" t="str">
        <f>Нормы!C87</f>
        <v>за год</v>
      </c>
      <c r="D105" s="5">
        <f>Нормы!D87</f>
        <v>70</v>
      </c>
      <c r="E105" s="35">
        <v>0.5</v>
      </c>
      <c r="F105" s="30">
        <f t="shared" si="10"/>
        <v>35</v>
      </c>
      <c r="G105" s="35">
        <v>0.5</v>
      </c>
      <c r="H105" s="30">
        <f t="shared" si="11"/>
        <v>35</v>
      </c>
      <c r="I105" s="35"/>
      <c r="J105" s="35"/>
      <c r="K105" s="41"/>
      <c r="L105" s="38">
        <v>0.5</v>
      </c>
      <c r="M105" s="31">
        <f t="shared" si="12"/>
        <v>35</v>
      </c>
      <c r="N105" s="35">
        <v>0.5</v>
      </c>
      <c r="O105" s="31">
        <f t="shared" si="13"/>
        <v>35</v>
      </c>
      <c r="P105" s="35"/>
      <c r="Q105" s="35"/>
      <c r="R105" s="35"/>
      <c r="S105" s="32">
        <f t="shared" si="7"/>
        <v>70</v>
      </c>
      <c r="T105" s="32">
        <f t="shared" si="8"/>
        <v>70</v>
      </c>
      <c r="U105" s="44">
        <f t="shared" si="9"/>
        <v>1</v>
      </c>
      <c r="V105" s="23"/>
    </row>
    <row r="106" spans="1:22" ht="12.75">
      <c r="A106" s="63" t="str">
        <f>Нормы!A88</f>
        <v>3.8.3.</v>
      </c>
      <c r="B106" s="60" t="str">
        <f>Нормы!B88</f>
        <v>ученого секретаря</v>
      </c>
      <c r="C106" s="60" t="str">
        <f>Нормы!C88</f>
        <v>за год</v>
      </c>
      <c r="D106" s="5">
        <f>Нормы!D88</f>
        <v>150</v>
      </c>
      <c r="E106" s="35"/>
      <c r="F106" s="30">
        <f t="shared" si="10"/>
      </c>
      <c r="G106" s="35"/>
      <c r="H106" s="30">
        <f t="shared" si="11"/>
      </c>
      <c r="I106" s="35"/>
      <c r="J106" s="35"/>
      <c r="K106" s="41"/>
      <c r="L106" s="38"/>
      <c r="M106" s="31">
        <f t="shared" si="12"/>
      </c>
      <c r="N106" s="35"/>
      <c r="O106" s="31">
        <f t="shared" si="13"/>
      </c>
      <c r="P106" s="35"/>
      <c r="Q106" s="35"/>
      <c r="R106" s="35"/>
      <c r="S106" s="32">
        <f t="shared" si="7"/>
      </c>
      <c r="T106" s="32">
        <f t="shared" si="8"/>
      </c>
      <c r="U106" s="44">
        <f t="shared" si="9"/>
      </c>
      <c r="V106" s="23"/>
    </row>
    <row r="107" spans="1:22" ht="12.75">
      <c r="A107" s="63" t="str">
        <f>Нормы!A89</f>
        <v>3.8.4.</v>
      </c>
      <c r="B107" s="60" t="str">
        <f>Нормы!B89</f>
        <v>члена дис.совета</v>
      </c>
      <c r="C107" s="60" t="str">
        <f>Нормы!C89</f>
        <v>за год</v>
      </c>
      <c r="D107" s="5">
        <f>Нормы!D89</f>
        <v>50</v>
      </c>
      <c r="E107" s="35"/>
      <c r="F107" s="30">
        <f t="shared" si="10"/>
      </c>
      <c r="G107" s="35"/>
      <c r="H107" s="30">
        <f t="shared" si="11"/>
      </c>
      <c r="I107" s="35"/>
      <c r="J107" s="35"/>
      <c r="K107" s="41"/>
      <c r="L107" s="38"/>
      <c r="M107" s="31">
        <f t="shared" si="12"/>
      </c>
      <c r="N107" s="35"/>
      <c r="O107" s="31">
        <f t="shared" si="13"/>
      </c>
      <c r="P107" s="35"/>
      <c r="Q107" s="35"/>
      <c r="R107" s="35"/>
      <c r="S107" s="32">
        <f t="shared" si="7"/>
      </c>
      <c r="T107" s="32">
        <f t="shared" si="8"/>
      </c>
      <c r="U107" s="44">
        <f t="shared" si="9"/>
      </c>
      <c r="V107" s="23"/>
    </row>
    <row r="108" spans="1:22" ht="25.5">
      <c r="A108" s="63" t="str">
        <f>Нормы!A90</f>
        <v>3.9.</v>
      </c>
      <c r="B108" s="60" t="str">
        <f>Нормы!B90</f>
        <v>Работа в оргкомитете конференции, включенной в план научной деятельности университета</v>
      </c>
      <c r="C108" s="60" t="str">
        <f>Нормы!C90</f>
        <v>за 1 конференцию</v>
      </c>
      <c r="D108" s="5">
        <f>Нормы!D90</f>
        <v>100</v>
      </c>
      <c r="E108" s="35"/>
      <c r="F108" s="30">
        <f t="shared" si="10"/>
      </c>
      <c r="G108" s="35"/>
      <c r="H108" s="30">
        <f t="shared" si="11"/>
      </c>
      <c r="I108" s="35"/>
      <c r="J108" s="35"/>
      <c r="K108" s="41"/>
      <c r="L108" s="38"/>
      <c r="M108" s="31">
        <f t="shared" si="12"/>
      </c>
      <c r="N108" s="35"/>
      <c r="O108" s="31">
        <f t="shared" si="13"/>
      </c>
      <c r="P108" s="35"/>
      <c r="Q108" s="35"/>
      <c r="R108" s="35"/>
      <c r="S108" s="32">
        <f t="shared" si="7"/>
      </c>
      <c r="T108" s="32">
        <f t="shared" si="8"/>
      </c>
      <c r="U108" s="44">
        <f t="shared" si="9"/>
      </c>
      <c r="V108" s="23"/>
    </row>
    <row r="109" spans="1:22" ht="25.5">
      <c r="A109" s="63" t="str">
        <f>Нормы!A91</f>
        <v>3.10.</v>
      </c>
      <c r="B109" s="60" t="str">
        <f>Нормы!B91</f>
        <v>Работа в редколлегии журналов, издаваемых университетом, в качестве:</v>
      </c>
      <c r="C109" s="60">
        <f>Нормы!C91</f>
        <v>0</v>
      </c>
      <c r="D109" s="5">
        <f>Нормы!D91</f>
        <v>0</v>
      </c>
      <c r="E109" s="35"/>
      <c r="F109" s="30">
        <f t="shared" si="10"/>
      </c>
      <c r="G109" s="35"/>
      <c r="H109" s="30">
        <f t="shared" si="11"/>
      </c>
      <c r="I109" s="35"/>
      <c r="J109" s="35"/>
      <c r="K109" s="41"/>
      <c r="L109" s="38"/>
      <c r="M109" s="31">
        <f t="shared" si="12"/>
      </c>
      <c r="N109" s="35"/>
      <c r="O109" s="31">
        <f t="shared" si="13"/>
      </c>
      <c r="P109" s="35"/>
      <c r="Q109" s="35"/>
      <c r="R109" s="35"/>
      <c r="S109" s="32">
        <f t="shared" si="7"/>
      </c>
      <c r="T109" s="32">
        <f t="shared" si="8"/>
      </c>
      <c r="U109" s="44">
        <f t="shared" si="9"/>
      </c>
      <c r="V109" s="23"/>
    </row>
    <row r="110" spans="1:22" ht="12.75">
      <c r="A110" s="63" t="str">
        <f>Нормы!A92</f>
        <v>3.10.1.</v>
      </c>
      <c r="B110" s="60" t="str">
        <f>Нормы!B92</f>
        <v>главный редактор</v>
      </c>
      <c r="C110" s="60" t="str">
        <f>Нормы!C92</f>
        <v>за год</v>
      </c>
      <c r="D110" s="5">
        <f>Нормы!D92</f>
        <v>200</v>
      </c>
      <c r="E110" s="35"/>
      <c r="F110" s="30">
        <f t="shared" si="10"/>
      </c>
      <c r="G110" s="35"/>
      <c r="H110" s="30">
        <f t="shared" si="11"/>
      </c>
      <c r="I110" s="35"/>
      <c r="J110" s="35"/>
      <c r="K110" s="41"/>
      <c r="L110" s="38"/>
      <c r="M110" s="31">
        <f t="shared" si="12"/>
      </c>
      <c r="N110" s="35"/>
      <c r="O110" s="31">
        <f t="shared" si="13"/>
      </c>
      <c r="P110" s="35"/>
      <c r="Q110" s="35"/>
      <c r="R110" s="35"/>
      <c r="S110" s="32">
        <f t="shared" si="7"/>
      </c>
      <c r="T110" s="32">
        <f t="shared" si="8"/>
      </c>
      <c r="U110" s="44">
        <f t="shared" si="9"/>
      </c>
      <c r="V110" s="23"/>
    </row>
    <row r="111" spans="1:22" ht="12.75">
      <c r="A111" s="63" t="str">
        <f>Нормы!A93</f>
        <v>3.10.2.</v>
      </c>
      <c r="B111" s="60" t="str">
        <f>Нормы!B93</f>
        <v>зам.главного редактора</v>
      </c>
      <c r="C111" s="60" t="str">
        <f>Нормы!C93</f>
        <v>за год</v>
      </c>
      <c r="D111" s="5">
        <f>Нормы!D93</f>
        <v>120</v>
      </c>
      <c r="E111" s="35"/>
      <c r="F111" s="30">
        <f t="shared" si="10"/>
      </c>
      <c r="G111" s="35"/>
      <c r="H111" s="30">
        <f t="shared" si="11"/>
      </c>
      <c r="I111" s="35"/>
      <c r="J111" s="35"/>
      <c r="K111" s="41"/>
      <c r="L111" s="38"/>
      <c r="M111" s="31">
        <f t="shared" si="12"/>
      </c>
      <c r="N111" s="35"/>
      <c r="O111" s="31">
        <f t="shared" si="13"/>
      </c>
      <c r="P111" s="35"/>
      <c r="Q111" s="35"/>
      <c r="R111" s="35"/>
      <c r="S111" s="32">
        <f t="shared" si="7"/>
      </c>
      <c r="T111" s="32">
        <f t="shared" si="8"/>
      </c>
      <c r="U111" s="44">
        <f t="shared" si="9"/>
      </c>
      <c r="V111" s="23"/>
    </row>
    <row r="112" spans="1:22" ht="12.75">
      <c r="A112" s="63" t="str">
        <f>Нормы!A94</f>
        <v>3.10.3.</v>
      </c>
      <c r="B112" s="60" t="str">
        <f>Нормы!B94</f>
        <v>члена рекдоллегии</v>
      </c>
      <c r="C112" s="60" t="str">
        <f>Нормы!C94</f>
        <v>за год</v>
      </c>
      <c r="D112" s="5">
        <f>Нормы!D94</f>
        <v>100</v>
      </c>
      <c r="E112" s="35">
        <v>0.5</v>
      </c>
      <c r="F112" s="30">
        <f t="shared" si="10"/>
        <v>50</v>
      </c>
      <c r="G112" s="35">
        <v>0.5</v>
      </c>
      <c r="H112" s="30">
        <f t="shared" si="11"/>
        <v>50</v>
      </c>
      <c r="I112" s="35"/>
      <c r="J112" s="35"/>
      <c r="K112" s="41"/>
      <c r="L112" s="38">
        <v>0.5</v>
      </c>
      <c r="M112" s="31">
        <f t="shared" si="12"/>
        <v>50</v>
      </c>
      <c r="N112" s="35">
        <v>0.5</v>
      </c>
      <c r="O112" s="31">
        <f t="shared" si="13"/>
        <v>50</v>
      </c>
      <c r="P112" s="35"/>
      <c r="Q112" s="35"/>
      <c r="R112" s="35"/>
      <c r="S112" s="32">
        <f t="shared" si="7"/>
        <v>100</v>
      </c>
      <c r="T112" s="32">
        <f t="shared" si="8"/>
        <v>100</v>
      </c>
      <c r="U112" s="44">
        <f t="shared" si="9"/>
        <v>1</v>
      </c>
      <c r="V112" s="23"/>
    </row>
    <row r="113" spans="1:22" ht="12.75">
      <c r="A113" s="63" t="str">
        <f>Нормы!A95</f>
        <v>3.10.4.</v>
      </c>
      <c r="B113" s="60" t="str">
        <f>Нормы!B95</f>
        <v>ответственный секретарь</v>
      </c>
      <c r="C113" s="60" t="str">
        <f>Нормы!C95</f>
        <v>за год</v>
      </c>
      <c r="D113" s="5">
        <f>Нормы!D95</f>
        <v>180</v>
      </c>
      <c r="E113" s="35"/>
      <c r="F113" s="30">
        <f t="shared" si="10"/>
      </c>
      <c r="G113" s="35"/>
      <c r="H113" s="30">
        <f t="shared" si="11"/>
      </c>
      <c r="I113" s="35"/>
      <c r="J113" s="35"/>
      <c r="K113" s="41"/>
      <c r="L113" s="38"/>
      <c r="M113" s="31">
        <f t="shared" si="12"/>
      </c>
      <c r="N113" s="35"/>
      <c r="O113" s="31">
        <f t="shared" si="13"/>
      </c>
      <c r="P113" s="35"/>
      <c r="Q113" s="35"/>
      <c r="R113" s="35"/>
      <c r="S113" s="32">
        <f t="shared" si="7"/>
      </c>
      <c r="T113" s="32">
        <f t="shared" si="8"/>
      </c>
      <c r="U113" s="44">
        <f t="shared" si="9"/>
      </c>
      <c r="V113" s="23"/>
    </row>
    <row r="114" spans="1:22" ht="25.5">
      <c r="A114" s="63" t="str">
        <f>Нормы!A96</f>
        <v>3.10.5.</v>
      </c>
      <c r="B114" s="60" t="str">
        <f>Нормы!B96</f>
        <v>Рецензирование статьи в журналах издаваемых университетом</v>
      </c>
      <c r="C114" s="60" t="str">
        <f>Нормы!C96</f>
        <v>за 1 статью</v>
      </c>
      <c r="D114" s="5">
        <f>Нормы!D96</f>
        <v>10</v>
      </c>
      <c r="E114" s="35"/>
      <c r="F114" s="30">
        <f t="shared" si="10"/>
      </c>
      <c r="G114" s="35"/>
      <c r="H114" s="30">
        <f t="shared" si="11"/>
      </c>
      <c r="I114" s="35"/>
      <c r="J114" s="35"/>
      <c r="K114" s="41"/>
      <c r="L114" s="38"/>
      <c r="M114" s="31">
        <f t="shared" si="12"/>
      </c>
      <c r="N114" s="35"/>
      <c r="O114" s="31">
        <f t="shared" si="13"/>
      </c>
      <c r="P114" s="35"/>
      <c r="Q114" s="35"/>
      <c r="R114" s="35"/>
      <c r="S114" s="32">
        <f t="shared" si="7"/>
      </c>
      <c r="T114" s="32">
        <f t="shared" si="8"/>
      </c>
      <c r="U114" s="44">
        <f t="shared" si="9"/>
      </c>
      <c r="V114" s="23"/>
    </row>
    <row r="115" spans="1:22" ht="25.5">
      <c r="A115" s="63" t="str">
        <f>Нормы!A97</f>
        <v>3.11.</v>
      </c>
      <c r="B115" s="60" t="str">
        <f>Нормы!B97</f>
        <v>Руководство кружком студенческого научного общества, зарегистрированного в ДНИ</v>
      </c>
      <c r="C115" s="60" t="str">
        <f>Нормы!C97</f>
        <v>за год</v>
      </c>
      <c r="D115" s="27">
        <f>Нормы!D97</f>
        <v>40</v>
      </c>
      <c r="E115" s="35"/>
      <c r="F115" s="30">
        <f t="shared" si="10"/>
      </c>
      <c r="G115" s="35"/>
      <c r="H115" s="30">
        <f t="shared" si="11"/>
      </c>
      <c r="I115" s="35"/>
      <c r="J115" s="35"/>
      <c r="K115" s="41"/>
      <c r="L115" s="38"/>
      <c r="M115" s="31">
        <f t="shared" si="12"/>
      </c>
      <c r="N115" s="35"/>
      <c r="O115" s="31">
        <f t="shared" si="13"/>
      </c>
      <c r="P115" s="35"/>
      <c r="Q115" s="35"/>
      <c r="R115" s="35"/>
      <c r="S115" s="32">
        <f t="shared" si="7"/>
      </c>
      <c r="T115" s="32">
        <f t="shared" si="8"/>
      </c>
      <c r="U115" s="44">
        <f t="shared" si="9"/>
      </c>
      <c r="V115" s="23"/>
    </row>
    <row r="116" spans="1:22" ht="25.5">
      <c r="A116" s="63" t="str">
        <f>Нормы!A98</f>
        <v>3.12.</v>
      </c>
      <c r="B116" s="60" t="str">
        <f>Нормы!B98</f>
        <v>Руководство научно-исследовательской работой кафедры</v>
      </c>
      <c r="C116" s="60" t="str">
        <f>Нормы!C98</f>
        <v>за год</v>
      </c>
      <c r="D116" s="27">
        <f>Нормы!D98</f>
        <v>72</v>
      </c>
      <c r="E116" s="35"/>
      <c r="F116" s="30">
        <f t="shared" si="10"/>
      </c>
      <c r="G116" s="35"/>
      <c r="H116" s="30">
        <f t="shared" si="11"/>
      </c>
      <c r="I116" s="35"/>
      <c r="J116" s="35"/>
      <c r="K116" s="41"/>
      <c r="L116" s="38"/>
      <c r="M116" s="31">
        <f t="shared" si="12"/>
      </c>
      <c r="N116" s="35"/>
      <c r="O116" s="31">
        <f t="shared" si="13"/>
      </c>
      <c r="P116" s="35"/>
      <c r="Q116" s="35"/>
      <c r="R116" s="35"/>
      <c r="S116" s="32">
        <f t="shared" si="7"/>
      </c>
      <c r="T116" s="32">
        <f t="shared" si="8"/>
      </c>
      <c r="U116" s="44">
        <f t="shared" si="9"/>
      </c>
      <c r="V116" s="23"/>
    </row>
    <row r="117" spans="1:22" ht="25.5">
      <c r="A117" s="63" t="str">
        <f>Нормы!A99</f>
        <v>3.13.</v>
      </c>
      <c r="B117" s="60" t="str">
        <f>Нормы!B99</f>
        <v>Руководство научно-исследовательской работой факультета</v>
      </c>
      <c r="C117" s="60" t="str">
        <f>Нормы!C99</f>
        <v>за год</v>
      </c>
      <c r="D117" s="27">
        <f>Нормы!D99</f>
        <v>300</v>
      </c>
      <c r="E117" s="35">
        <v>0.5</v>
      </c>
      <c r="F117" s="30">
        <f t="shared" si="10"/>
        <v>150</v>
      </c>
      <c r="G117" s="35">
        <v>0.5</v>
      </c>
      <c r="H117" s="30">
        <f t="shared" si="11"/>
        <v>150</v>
      </c>
      <c r="I117" s="35"/>
      <c r="J117" s="35"/>
      <c r="K117" s="41"/>
      <c r="L117" s="38">
        <v>0.5</v>
      </c>
      <c r="M117" s="31">
        <f t="shared" si="12"/>
        <v>150</v>
      </c>
      <c r="N117" s="35">
        <v>0.5</v>
      </c>
      <c r="O117" s="31">
        <f t="shared" si="13"/>
        <v>150</v>
      </c>
      <c r="P117" s="35"/>
      <c r="Q117" s="35"/>
      <c r="R117" s="35"/>
      <c r="S117" s="32">
        <f t="shared" si="7"/>
        <v>300</v>
      </c>
      <c r="T117" s="32">
        <f t="shared" si="8"/>
        <v>300</v>
      </c>
      <c r="U117" s="44">
        <f t="shared" si="9"/>
        <v>1</v>
      </c>
      <c r="V117" s="23"/>
    </row>
    <row r="118" spans="1:22" ht="12.75">
      <c r="A118" s="63" t="str">
        <f>Нормы!A100</f>
        <v>3.14.</v>
      </c>
      <c r="B118" s="60" t="str">
        <f>Нормы!B100</f>
        <v>Руководство советом молодых ученых</v>
      </c>
      <c r="C118" s="60" t="str">
        <f>Нормы!C100</f>
        <v>за год</v>
      </c>
      <c r="D118" s="27">
        <f>Нормы!D100</f>
        <v>80</v>
      </c>
      <c r="E118" s="35"/>
      <c r="F118" s="30">
        <f t="shared" si="10"/>
      </c>
      <c r="G118" s="35"/>
      <c r="H118" s="30">
        <f t="shared" si="11"/>
      </c>
      <c r="I118" s="35"/>
      <c r="J118" s="35"/>
      <c r="K118" s="41"/>
      <c r="L118" s="38"/>
      <c r="M118" s="31">
        <f t="shared" si="12"/>
      </c>
      <c r="N118" s="35"/>
      <c r="O118" s="31">
        <f t="shared" si="13"/>
      </c>
      <c r="P118" s="35"/>
      <c r="Q118" s="35"/>
      <c r="R118" s="35"/>
      <c r="S118" s="32">
        <f t="shared" si="7"/>
      </c>
      <c r="T118" s="32">
        <f t="shared" si="8"/>
      </c>
      <c r="U118" s="44">
        <f t="shared" si="9"/>
      </c>
      <c r="V118" s="23"/>
    </row>
    <row r="119" spans="1:22" ht="12.75">
      <c r="A119" s="84" t="str">
        <f>Нормы!A101</f>
        <v>3.15.</v>
      </c>
      <c r="B119" s="62" t="str">
        <f>Нормы!B101</f>
        <v>Подготовка и подача заявок на:</v>
      </c>
      <c r="C119" s="62">
        <f>Нормы!C101</f>
        <v>0</v>
      </c>
      <c r="D119" s="27">
        <f>Нормы!D101</f>
        <v>0</v>
      </c>
      <c r="E119" s="35"/>
      <c r="F119" s="30">
        <f t="shared" si="10"/>
      </c>
      <c r="G119" s="35"/>
      <c r="H119" s="30">
        <f t="shared" si="11"/>
      </c>
      <c r="I119" s="35"/>
      <c r="J119" s="35"/>
      <c r="K119" s="41"/>
      <c r="L119" s="38"/>
      <c r="M119" s="31">
        <f t="shared" si="12"/>
      </c>
      <c r="N119" s="35"/>
      <c r="O119" s="31">
        <f t="shared" si="13"/>
      </c>
      <c r="P119" s="35"/>
      <c r="Q119" s="35"/>
      <c r="R119" s="35"/>
      <c r="S119" s="32">
        <f t="shared" si="7"/>
      </c>
      <c r="T119" s="32">
        <f t="shared" si="8"/>
      </c>
      <c r="U119" s="44">
        <f t="shared" si="9"/>
      </c>
      <c r="V119" s="23"/>
    </row>
    <row r="120" spans="1:22" ht="12.75">
      <c r="A120" s="63" t="str">
        <f>Нормы!A102</f>
        <v>3.15.1.</v>
      </c>
      <c r="B120" s="60" t="str">
        <f>Нормы!B102</f>
        <v>изобретение</v>
      </c>
      <c r="C120" s="60" t="str">
        <f>Нормы!C102</f>
        <v>за 1 заявку</v>
      </c>
      <c r="D120" s="27">
        <f>Нормы!D102</f>
        <v>300</v>
      </c>
      <c r="E120" s="35"/>
      <c r="F120" s="30">
        <f t="shared" si="10"/>
      </c>
      <c r="G120" s="35"/>
      <c r="H120" s="30">
        <f t="shared" si="11"/>
      </c>
      <c r="I120" s="35"/>
      <c r="J120" s="35"/>
      <c r="K120" s="41"/>
      <c r="L120" s="38"/>
      <c r="M120" s="31">
        <f t="shared" si="12"/>
      </c>
      <c r="N120" s="35"/>
      <c r="O120" s="31">
        <f t="shared" si="13"/>
      </c>
      <c r="P120" s="35"/>
      <c r="Q120" s="35"/>
      <c r="R120" s="35"/>
      <c r="S120" s="32">
        <f t="shared" si="7"/>
      </c>
      <c r="T120" s="32">
        <f t="shared" si="8"/>
      </c>
      <c r="U120" s="44">
        <f t="shared" si="9"/>
      </c>
      <c r="V120" s="23"/>
    </row>
    <row r="121" spans="1:22" ht="12.75">
      <c r="A121" s="63" t="str">
        <f>Нормы!A103</f>
        <v>3.15.2.</v>
      </c>
      <c r="B121" s="60" t="str">
        <f>Нормы!B103</f>
        <v>полезную модель, промышленный образец</v>
      </c>
      <c r="C121" s="60" t="str">
        <f>Нормы!C103</f>
        <v>за 1 заявку</v>
      </c>
      <c r="D121" s="27">
        <f>Нормы!D103</f>
        <v>200</v>
      </c>
      <c r="E121" s="35"/>
      <c r="F121" s="30">
        <f t="shared" si="10"/>
      </c>
      <c r="G121" s="35"/>
      <c r="H121" s="30">
        <f t="shared" si="11"/>
      </c>
      <c r="I121" s="35"/>
      <c r="J121" s="35"/>
      <c r="K121" s="41"/>
      <c r="L121" s="38"/>
      <c r="M121" s="31">
        <f t="shared" si="12"/>
      </c>
      <c r="N121" s="35"/>
      <c r="O121" s="31">
        <f t="shared" si="13"/>
      </c>
      <c r="P121" s="35"/>
      <c r="Q121" s="35"/>
      <c r="R121" s="35"/>
      <c r="S121" s="32">
        <f t="shared" si="7"/>
      </c>
      <c r="T121" s="32">
        <f t="shared" si="8"/>
      </c>
      <c r="U121" s="44">
        <f t="shared" si="9"/>
      </c>
      <c r="V121" s="23"/>
    </row>
    <row r="122" spans="1:22" ht="12.75">
      <c r="A122" s="63" t="str">
        <f>Нормы!A104</f>
        <v>3.15.3.</v>
      </c>
      <c r="B122" s="60" t="str">
        <f>Нормы!B104</f>
        <v>прогрмамму ЭВМ, базу данных</v>
      </c>
      <c r="C122" s="60" t="str">
        <f>Нормы!C104</f>
        <v>за 1 заявку</v>
      </c>
      <c r="D122" s="27">
        <f>Нормы!D104</f>
        <v>100</v>
      </c>
      <c r="E122" s="35"/>
      <c r="F122" s="30">
        <f t="shared" si="10"/>
      </c>
      <c r="G122" s="35"/>
      <c r="H122" s="30">
        <f t="shared" si="11"/>
      </c>
      <c r="I122" s="35"/>
      <c r="J122" s="35"/>
      <c r="K122" s="41"/>
      <c r="L122" s="38"/>
      <c r="M122" s="31">
        <f t="shared" si="12"/>
      </c>
      <c r="N122" s="35"/>
      <c r="O122" s="31">
        <f t="shared" si="13"/>
      </c>
      <c r="P122" s="35"/>
      <c r="Q122" s="35"/>
      <c r="R122" s="35"/>
      <c r="S122" s="32">
        <f t="shared" si="7"/>
      </c>
      <c r="T122" s="32">
        <f t="shared" si="8"/>
      </c>
      <c r="U122" s="44">
        <f t="shared" si="9"/>
      </c>
      <c r="V122" s="23"/>
    </row>
    <row r="123" spans="1:22" ht="25.5">
      <c r="A123" s="63" t="str">
        <f>Нормы!A105</f>
        <v>3.16.</v>
      </c>
      <c r="B123" s="60" t="str">
        <f>Нормы!B105</f>
        <v>Участие в профессиональных конкурсах, выставках</v>
      </c>
      <c r="C123" s="60">
        <f>Нормы!C105</f>
        <v>0</v>
      </c>
      <c r="D123" s="27">
        <f>Нормы!D105</f>
        <v>0</v>
      </c>
      <c r="E123" s="35"/>
      <c r="F123" s="30">
        <f t="shared" si="10"/>
      </c>
      <c r="G123" s="35"/>
      <c r="H123" s="30">
        <f t="shared" si="11"/>
      </c>
      <c r="I123" s="35"/>
      <c r="J123" s="35"/>
      <c r="K123" s="41"/>
      <c r="L123" s="38"/>
      <c r="M123" s="31">
        <f t="shared" si="12"/>
      </c>
      <c r="N123" s="35"/>
      <c r="O123" s="31">
        <f t="shared" si="13"/>
      </c>
      <c r="P123" s="35"/>
      <c r="Q123" s="35"/>
      <c r="R123" s="35"/>
      <c r="S123" s="32">
        <f t="shared" si="7"/>
      </c>
      <c r="T123" s="32">
        <f t="shared" si="8"/>
      </c>
      <c r="U123" s="44">
        <f t="shared" si="9"/>
      </c>
      <c r="V123" s="23"/>
    </row>
    <row r="124" spans="1:22" ht="12.75">
      <c r="A124" s="63" t="str">
        <f>Нормы!A106</f>
        <v>3.16.1.</v>
      </c>
      <c r="B124" s="60" t="str">
        <f>Нормы!B106</f>
        <v>международного уровня</v>
      </c>
      <c r="C124" s="60" t="str">
        <f>Нормы!C106</f>
        <v>за 1 конкурс</v>
      </c>
      <c r="D124" s="5">
        <f>Нормы!D106</f>
        <v>25</v>
      </c>
      <c r="E124" s="35"/>
      <c r="F124" s="30">
        <f t="shared" si="10"/>
      </c>
      <c r="G124" s="35"/>
      <c r="H124" s="30">
        <f t="shared" si="11"/>
      </c>
      <c r="I124" s="35"/>
      <c r="J124" s="35"/>
      <c r="K124" s="41"/>
      <c r="L124" s="38"/>
      <c r="M124" s="31">
        <f t="shared" si="12"/>
      </c>
      <c r="N124" s="35"/>
      <c r="O124" s="31">
        <f t="shared" si="13"/>
      </c>
      <c r="P124" s="35"/>
      <c r="Q124" s="35"/>
      <c r="R124" s="35"/>
      <c r="S124" s="32">
        <f t="shared" si="7"/>
      </c>
      <c r="T124" s="32">
        <f t="shared" si="8"/>
      </c>
      <c r="U124" s="44">
        <f t="shared" si="9"/>
      </c>
      <c r="V124" s="23"/>
    </row>
    <row r="125" spans="1:22" ht="12.75">
      <c r="A125" s="63" t="str">
        <f>Нормы!A107</f>
        <v>3.16.2.</v>
      </c>
      <c r="B125" s="60" t="str">
        <f>Нормы!B107</f>
        <v>всероссийского уровня</v>
      </c>
      <c r="C125" s="60" t="str">
        <f>Нормы!C107</f>
        <v>за 1 конкурс</v>
      </c>
      <c r="D125" s="5">
        <f>Нормы!D107</f>
        <v>15</v>
      </c>
      <c r="E125" s="35"/>
      <c r="F125" s="30">
        <f t="shared" si="10"/>
      </c>
      <c r="G125" s="35"/>
      <c r="H125" s="30">
        <f t="shared" si="11"/>
      </c>
      <c r="I125" s="35"/>
      <c r="J125" s="35"/>
      <c r="K125" s="41"/>
      <c r="L125" s="38"/>
      <c r="M125" s="31">
        <f t="shared" si="12"/>
      </c>
      <c r="N125" s="35"/>
      <c r="O125" s="31">
        <f t="shared" si="13"/>
      </c>
      <c r="P125" s="35"/>
      <c r="Q125" s="35"/>
      <c r="R125" s="35"/>
      <c r="S125" s="32">
        <f t="shared" si="7"/>
      </c>
      <c r="T125" s="32">
        <f t="shared" si="8"/>
      </c>
      <c r="U125" s="44">
        <f t="shared" si="9"/>
      </c>
      <c r="V125" s="23"/>
    </row>
    <row r="126" spans="1:22" ht="12.75">
      <c r="A126" s="63" t="str">
        <f>Нормы!A108</f>
        <v>3.16.3.</v>
      </c>
      <c r="B126" s="60" t="str">
        <f>Нормы!B108</f>
        <v>регионального или окружного уровня</v>
      </c>
      <c r="C126" s="60" t="str">
        <f>Нормы!C108</f>
        <v>за 1 конкурс</v>
      </c>
      <c r="D126" s="5">
        <f>Нормы!D108</f>
        <v>10</v>
      </c>
      <c r="E126" s="35"/>
      <c r="F126" s="30">
        <f t="shared" si="10"/>
      </c>
      <c r="G126" s="35"/>
      <c r="H126" s="30">
        <f t="shared" si="11"/>
      </c>
      <c r="I126" s="35"/>
      <c r="J126" s="35"/>
      <c r="K126" s="41"/>
      <c r="L126" s="38"/>
      <c r="M126" s="31">
        <f t="shared" si="12"/>
      </c>
      <c r="N126" s="35"/>
      <c r="O126" s="31">
        <f t="shared" si="13"/>
      </c>
      <c r="P126" s="35"/>
      <c r="Q126" s="35"/>
      <c r="R126" s="35"/>
      <c r="S126" s="32">
        <f t="shared" si="7"/>
      </c>
      <c r="T126" s="32">
        <f t="shared" si="8"/>
      </c>
      <c r="U126" s="44">
        <f t="shared" si="9"/>
      </c>
      <c r="V126" s="23"/>
    </row>
    <row r="127" spans="1:22" ht="12.75">
      <c r="A127" s="63" t="str">
        <f>Нормы!A109</f>
        <v>3.17.</v>
      </c>
      <c r="B127" s="60" t="str">
        <f>Нормы!B109</f>
        <v>Участие в подготовке заявки на гранты, конкурсы</v>
      </c>
      <c r="C127" s="60" t="str">
        <f>Нормы!C109</f>
        <v>за 1 заявку</v>
      </c>
      <c r="D127" s="5">
        <f>Нормы!D109</f>
        <v>50</v>
      </c>
      <c r="E127" s="35"/>
      <c r="F127" s="30">
        <f t="shared" si="10"/>
      </c>
      <c r="G127" s="35"/>
      <c r="H127" s="30">
        <f t="shared" si="11"/>
      </c>
      <c r="I127" s="35"/>
      <c r="J127" s="35"/>
      <c r="K127" s="41"/>
      <c r="L127" s="38"/>
      <c r="M127" s="31">
        <f t="shared" si="12"/>
      </c>
      <c r="N127" s="35"/>
      <c r="O127" s="31">
        <f t="shared" si="13"/>
      </c>
      <c r="P127" s="35"/>
      <c r="Q127" s="35"/>
      <c r="R127" s="35"/>
      <c r="S127" s="32">
        <f t="shared" si="7"/>
      </c>
      <c r="T127" s="32">
        <f t="shared" si="8"/>
      </c>
      <c r="U127" s="44">
        <f t="shared" si="9"/>
      </c>
      <c r="V127" s="23"/>
    </row>
    <row r="128" spans="1:22" ht="25.5">
      <c r="A128" s="63" t="str">
        <f>Нормы!A110</f>
        <v>3.18.</v>
      </c>
      <c r="B128" s="60" t="str">
        <f>Нормы!B110</f>
        <v>Организация и проведение профессиональных конкурсов</v>
      </c>
      <c r="C128" s="60">
        <f>Нормы!C110</f>
        <v>0</v>
      </c>
      <c r="D128" s="5">
        <f>Нормы!D110</f>
        <v>0</v>
      </c>
      <c r="E128" s="35"/>
      <c r="F128" s="30">
        <f t="shared" si="10"/>
      </c>
      <c r="G128" s="35"/>
      <c r="H128" s="30">
        <f t="shared" si="11"/>
      </c>
      <c r="I128" s="35"/>
      <c r="J128" s="35"/>
      <c r="K128" s="41"/>
      <c r="L128" s="38"/>
      <c r="M128" s="31">
        <f t="shared" si="12"/>
      </c>
      <c r="N128" s="35"/>
      <c r="O128" s="31">
        <f t="shared" si="13"/>
      </c>
      <c r="P128" s="35"/>
      <c r="Q128" s="35"/>
      <c r="R128" s="35"/>
      <c r="S128" s="32">
        <f t="shared" si="7"/>
      </c>
      <c r="T128" s="32">
        <f t="shared" si="8"/>
      </c>
      <c r="U128" s="44">
        <f t="shared" si="9"/>
      </c>
      <c r="V128" s="23"/>
    </row>
    <row r="129" spans="1:22" ht="12.75">
      <c r="A129" s="63" t="str">
        <f>Нормы!A111</f>
        <v>3.18.1.</v>
      </c>
      <c r="B129" s="60" t="str">
        <f>Нормы!B111</f>
        <v>международного уровня</v>
      </c>
      <c r="C129" s="60" t="str">
        <f>Нормы!C111</f>
        <v>за 1 мероприятие</v>
      </c>
      <c r="D129" s="5">
        <f>Нормы!D111</f>
        <v>100</v>
      </c>
      <c r="E129" s="35"/>
      <c r="F129" s="30">
        <f t="shared" si="10"/>
      </c>
      <c r="G129" s="35"/>
      <c r="H129" s="30">
        <f t="shared" si="11"/>
      </c>
      <c r="I129" s="35"/>
      <c r="J129" s="35"/>
      <c r="K129" s="41"/>
      <c r="L129" s="38"/>
      <c r="M129" s="31">
        <f t="shared" si="12"/>
      </c>
      <c r="N129" s="35"/>
      <c r="O129" s="31">
        <f t="shared" si="13"/>
      </c>
      <c r="P129" s="35"/>
      <c r="Q129" s="35"/>
      <c r="R129" s="35"/>
      <c r="S129" s="32">
        <f t="shared" si="7"/>
      </c>
      <c r="T129" s="32">
        <f t="shared" si="8"/>
      </c>
      <c r="U129" s="44">
        <f t="shared" si="9"/>
      </c>
      <c r="V129" s="23"/>
    </row>
    <row r="130" spans="1:22" ht="12.75">
      <c r="A130" s="63" t="str">
        <f>Нормы!A112</f>
        <v>3.18.2.</v>
      </c>
      <c r="B130" s="60" t="str">
        <f>Нормы!B112</f>
        <v>всероссийского уровня</v>
      </c>
      <c r="C130" s="60" t="str">
        <f>Нормы!C112</f>
        <v>за 1 мероприятие</v>
      </c>
      <c r="D130" s="27">
        <f>Нормы!D112</f>
        <v>50</v>
      </c>
      <c r="E130" s="35"/>
      <c r="F130" s="30">
        <f t="shared" si="10"/>
      </c>
      <c r="G130" s="35"/>
      <c r="H130" s="30">
        <f t="shared" si="11"/>
      </c>
      <c r="I130" s="35"/>
      <c r="J130" s="35"/>
      <c r="K130" s="41"/>
      <c r="L130" s="38"/>
      <c r="M130" s="31">
        <f t="shared" si="12"/>
      </c>
      <c r="N130" s="35"/>
      <c r="O130" s="31">
        <f t="shared" si="13"/>
      </c>
      <c r="P130" s="35"/>
      <c r="Q130" s="35"/>
      <c r="R130" s="35"/>
      <c r="S130" s="32">
        <f t="shared" si="7"/>
      </c>
      <c r="T130" s="32">
        <f t="shared" si="8"/>
      </c>
      <c r="U130" s="44">
        <f t="shared" si="9"/>
      </c>
      <c r="V130" s="23"/>
    </row>
    <row r="131" spans="1:22" ht="13.5" thickBot="1">
      <c r="A131" s="63" t="str">
        <f>Нормы!A113</f>
        <v>3.18.3.</v>
      </c>
      <c r="B131" s="60" t="str">
        <f>Нормы!B113</f>
        <v>регионального или окружного уровня</v>
      </c>
      <c r="C131" s="60" t="str">
        <f>Нормы!C113</f>
        <v>за 1 мероприятие</v>
      </c>
      <c r="D131" s="27">
        <f>Нормы!D113</f>
        <v>30</v>
      </c>
      <c r="E131" s="35"/>
      <c r="F131" s="30">
        <f t="shared" si="10"/>
      </c>
      <c r="G131" s="35"/>
      <c r="H131" s="30">
        <f t="shared" si="11"/>
      </c>
      <c r="I131" s="35"/>
      <c r="J131" s="35"/>
      <c r="K131" s="41"/>
      <c r="L131" s="38"/>
      <c r="M131" s="31">
        <f t="shared" si="12"/>
      </c>
      <c r="N131" s="35"/>
      <c r="O131" s="31">
        <f t="shared" si="13"/>
      </c>
      <c r="P131" s="35"/>
      <c r="Q131" s="35"/>
      <c r="R131" s="35"/>
      <c r="S131" s="32">
        <f t="shared" si="7"/>
      </c>
      <c r="T131" s="32">
        <f t="shared" si="8"/>
      </c>
      <c r="U131" s="44">
        <f t="shared" si="9"/>
      </c>
      <c r="V131" s="23"/>
    </row>
    <row r="132" spans="1:22" ht="20.25" thickBot="1" thickTop="1">
      <c r="A132" s="108" t="str">
        <f>Нормы!A114</f>
        <v>4.</v>
      </c>
      <c r="B132" s="109" t="str">
        <f>Нормы!B114</f>
        <v>Воспитательная работа</v>
      </c>
      <c r="C132" s="109">
        <f>Нормы!C114</f>
        <v>0</v>
      </c>
      <c r="D132" s="110">
        <f>Нормы!D114</f>
        <v>0</v>
      </c>
      <c r="E132" s="111"/>
      <c r="F132" s="91"/>
      <c r="G132" s="92"/>
      <c r="H132" s="91"/>
      <c r="I132" s="92"/>
      <c r="J132" s="92"/>
      <c r="K132" s="92"/>
      <c r="L132" s="92"/>
      <c r="M132" s="93"/>
      <c r="N132" s="92"/>
      <c r="O132" s="93"/>
      <c r="P132" s="92"/>
      <c r="Q132" s="92"/>
      <c r="R132" s="92"/>
      <c r="S132" s="93"/>
      <c r="T132" s="93"/>
      <c r="U132" s="112"/>
      <c r="V132" s="23"/>
    </row>
    <row r="133" spans="1:22" ht="13.5" thickTop="1">
      <c r="A133" s="63" t="str">
        <f>Нормы!A115</f>
        <v>4.1.</v>
      </c>
      <c r="B133" s="60" t="str">
        <f>Нормы!B115</f>
        <v>Руководство воспитательной работой факультета</v>
      </c>
      <c r="C133" s="60" t="str">
        <f>Нормы!C115</f>
        <v>за год</v>
      </c>
      <c r="D133" s="27">
        <f>Нормы!D115</f>
        <v>500</v>
      </c>
      <c r="E133" s="35"/>
      <c r="F133" s="30">
        <f t="shared" si="10"/>
      </c>
      <c r="G133" s="35"/>
      <c r="H133" s="30">
        <f t="shared" si="11"/>
      </c>
      <c r="I133" s="35"/>
      <c r="J133" s="35"/>
      <c r="K133" s="41"/>
      <c r="L133" s="38"/>
      <c r="M133" s="31">
        <f t="shared" si="12"/>
      </c>
      <c r="N133" s="35"/>
      <c r="O133" s="31">
        <f t="shared" si="13"/>
      </c>
      <c r="P133" s="35"/>
      <c r="Q133" s="35"/>
      <c r="R133" s="35"/>
      <c r="S133" s="32">
        <f t="shared" si="7"/>
      </c>
      <c r="T133" s="32">
        <f t="shared" si="8"/>
      </c>
      <c r="U133" s="44">
        <f t="shared" si="9"/>
      </c>
      <c r="V133" s="23"/>
    </row>
    <row r="134" spans="1:22" ht="26.25" thickBot="1">
      <c r="A134" s="63" t="str">
        <f>Нормы!A116</f>
        <v>4.2.</v>
      </c>
      <c r="B134" s="60" t="str">
        <f>Нормы!B116</f>
        <v>Участие в концертном мероприятии, организованном университетом</v>
      </c>
      <c r="C134" s="60" t="str">
        <f>Нормы!C116</f>
        <v>за 1 участие</v>
      </c>
      <c r="D134" s="5">
        <f>Нормы!D116</f>
        <v>6</v>
      </c>
      <c r="E134" s="35"/>
      <c r="F134" s="30">
        <f t="shared" si="10"/>
      </c>
      <c r="G134" s="35"/>
      <c r="H134" s="30">
        <f t="shared" si="11"/>
      </c>
      <c r="I134" s="35"/>
      <c r="J134" s="35"/>
      <c r="K134" s="41"/>
      <c r="L134" s="38"/>
      <c r="M134" s="31">
        <f t="shared" si="12"/>
      </c>
      <c r="N134" s="35"/>
      <c r="O134" s="31">
        <f t="shared" si="13"/>
      </c>
      <c r="P134" s="35"/>
      <c r="Q134" s="35"/>
      <c r="R134" s="35"/>
      <c r="S134" s="32">
        <f t="shared" si="7"/>
      </c>
      <c r="T134" s="32">
        <f t="shared" si="8"/>
      </c>
      <c r="U134" s="44">
        <f t="shared" si="9"/>
      </c>
      <c r="V134" s="23"/>
    </row>
    <row r="135" spans="1:22" ht="19.5" thickBot="1">
      <c r="A135" s="168" t="s">
        <v>361</v>
      </c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49">
        <f>SUM(S24:S134)</f>
        <v>1754.6</v>
      </c>
      <c r="T135" s="49">
        <f>SUM(T24:T134)</f>
        <v>1771.6</v>
      </c>
      <c r="U135" s="50">
        <f>T135/S135</f>
        <v>1.0096888179642083</v>
      </c>
      <c r="V135" s="23"/>
    </row>
    <row r="136" ht="12.75">
      <c r="U136" s="45"/>
    </row>
  </sheetData>
  <sheetProtection password="EF49" sheet="1" objects="1" scenarios="1"/>
  <mergeCells count="32">
    <mergeCell ref="N20:O20"/>
    <mergeCell ref="L20:M20"/>
    <mergeCell ref="J20:J21"/>
    <mergeCell ref="A135:R135"/>
    <mergeCell ref="C6:K6"/>
    <mergeCell ref="C7:K7"/>
    <mergeCell ref="C8:H8"/>
    <mergeCell ref="C9:F9"/>
    <mergeCell ref="K20:K21"/>
    <mergeCell ref="R20:R21"/>
    <mergeCell ref="P20:P21"/>
    <mergeCell ref="Q20:Q21"/>
    <mergeCell ref="B15:F15"/>
    <mergeCell ref="B16:F16"/>
    <mergeCell ref="E19:K19"/>
    <mergeCell ref="L19:R19"/>
    <mergeCell ref="A19:A21"/>
    <mergeCell ref="B19:B21"/>
    <mergeCell ref="C19:D20"/>
    <mergeCell ref="E20:F20"/>
    <mergeCell ref="G20:H20"/>
    <mergeCell ref="I20:I21"/>
    <mergeCell ref="Q1:U1"/>
    <mergeCell ref="Q2:U2"/>
    <mergeCell ref="Q4:U4"/>
    <mergeCell ref="Q6:U6"/>
    <mergeCell ref="Q8:U8"/>
    <mergeCell ref="S19:U20"/>
    <mergeCell ref="A11:U11"/>
    <mergeCell ref="B12:F12"/>
    <mergeCell ref="B13:F13"/>
    <mergeCell ref="B14:F14"/>
  </mergeCells>
  <conditionalFormatting sqref="U24:U53 U55:U87 U89:U131 U133:U134">
    <cfRule type="cellIs" priority="5" dxfId="5" operator="greaterThan">
      <formula>100%</formula>
    </cfRule>
  </conditionalFormatting>
  <conditionalFormatting sqref="U135">
    <cfRule type="cellIs" priority="4" dxfId="5" operator="greaterThan">
      <formula>100%</formula>
    </cfRule>
  </conditionalFormatting>
  <conditionalFormatting sqref="U54">
    <cfRule type="cellIs" priority="3" dxfId="5" operator="greaterThan">
      <formula>100%</formula>
    </cfRule>
  </conditionalFormatting>
  <conditionalFormatting sqref="U88">
    <cfRule type="cellIs" priority="2" dxfId="5" operator="greaterThan">
      <formula>100%</formula>
    </cfRule>
  </conditionalFormatting>
  <conditionalFormatting sqref="U132">
    <cfRule type="cellIs" priority="1" dxfId="5" operator="greaterThan">
      <formula>100%</formula>
    </cfRule>
  </conditionalFormatting>
  <dataValidations count="2">
    <dataValidation type="list" showInputMessage="1" showErrorMessage="1" sqref="C6:K6">
      <formula1>Факультет</formula1>
    </dataValidation>
    <dataValidation type="list" showInputMessage="1" showErrorMessage="1" sqref="C7:K7">
      <formula1>Кафедра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B9" sqref="B9"/>
    </sheetView>
  </sheetViews>
  <sheetFormatPr defaultColWidth="8.8515625" defaultRowHeight="15"/>
  <cols>
    <col min="1" max="1" width="40.7109375" style="0" customWidth="1"/>
    <col min="2" max="2" width="63.421875" style="0" customWidth="1"/>
    <col min="3" max="8" width="8.8515625" style="0" customWidth="1"/>
    <col min="9" max="9" width="14.00390625" style="0" customWidth="1"/>
  </cols>
  <sheetData>
    <row r="1" spans="1:10" ht="15">
      <c r="A1" t="s">
        <v>374</v>
      </c>
      <c r="B1" t="s">
        <v>377</v>
      </c>
      <c r="H1">
        <v>1</v>
      </c>
      <c r="I1" t="s">
        <v>374</v>
      </c>
      <c r="J1">
        <v>1</v>
      </c>
    </row>
    <row r="2" spans="1:10" ht="15">
      <c r="A2" t="s">
        <v>374</v>
      </c>
      <c r="B2" t="s">
        <v>375</v>
      </c>
      <c r="H2">
        <v>2</v>
      </c>
      <c r="I2" t="s">
        <v>379</v>
      </c>
      <c r="J2">
        <v>2</v>
      </c>
    </row>
    <row r="3" spans="1:10" ht="15">
      <c r="A3" t="s">
        <v>374</v>
      </c>
      <c r="B3" t="s">
        <v>376</v>
      </c>
      <c r="H3">
        <v>3</v>
      </c>
      <c r="I3" t="s">
        <v>382</v>
      </c>
      <c r="J3">
        <v>3</v>
      </c>
    </row>
    <row r="4" spans="1:10" ht="15">
      <c r="A4" t="s">
        <v>374</v>
      </c>
      <c r="B4" t="s">
        <v>445</v>
      </c>
      <c r="H4">
        <v>4</v>
      </c>
      <c r="I4" t="s">
        <v>387</v>
      </c>
      <c r="J4">
        <v>4</v>
      </c>
    </row>
    <row r="5" spans="1:10" ht="15">
      <c r="A5" t="s">
        <v>374</v>
      </c>
      <c r="B5" t="s">
        <v>378</v>
      </c>
      <c r="H5">
        <v>5</v>
      </c>
      <c r="I5" t="s">
        <v>397</v>
      </c>
      <c r="J5">
        <v>5</v>
      </c>
    </row>
    <row r="6" spans="1:10" ht="15">
      <c r="A6" t="s">
        <v>379</v>
      </c>
      <c r="B6" t="s">
        <v>446</v>
      </c>
      <c r="H6">
        <v>6</v>
      </c>
      <c r="I6" t="s">
        <v>400</v>
      </c>
      <c r="J6">
        <v>6</v>
      </c>
    </row>
    <row r="7" spans="1:10" ht="15">
      <c r="A7" t="s">
        <v>379</v>
      </c>
      <c r="B7" t="s">
        <v>380</v>
      </c>
      <c r="H7">
        <v>7</v>
      </c>
      <c r="I7" t="s">
        <v>404</v>
      </c>
      <c r="J7">
        <v>7</v>
      </c>
    </row>
    <row r="8" spans="1:10" ht="15">
      <c r="A8" t="s">
        <v>379</v>
      </c>
      <c r="B8" t="s">
        <v>381</v>
      </c>
      <c r="H8">
        <v>8</v>
      </c>
      <c r="I8" t="s">
        <v>406</v>
      </c>
      <c r="J8">
        <v>8</v>
      </c>
    </row>
    <row r="9" spans="1:10" ht="15">
      <c r="A9" t="s">
        <v>382</v>
      </c>
      <c r="B9" t="s">
        <v>384</v>
      </c>
      <c r="H9">
        <v>9</v>
      </c>
      <c r="I9" t="s">
        <v>407</v>
      </c>
      <c r="J9">
        <v>9</v>
      </c>
    </row>
    <row r="10" spans="1:10" ht="15">
      <c r="A10" t="s">
        <v>382</v>
      </c>
      <c r="B10" t="s">
        <v>385</v>
      </c>
      <c r="H10">
        <v>10</v>
      </c>
      <c r="I10" t="s">
        <v>410</v>
      </c>
      <c r="J10">
        <v>10</v>
      </c>
    </row>
    <row r="11" spans="1:10" ht="15">
      <c r="A11" t="s">
        <v>382</v>
      </c>
      <c r="B11" t="s">
        <v>383</v>
      </c>
      <c r="H11">
        <v>11</v>
      </c>
      <c r="I11" t="s">
        <v>413</v>
      </c>
      <c r="J11">
        <v>11</v>
      </c>
    </row>
    <row r="12" spans="1:10" ht="15">
      <c r="A12" t="s">
        <v>382</v>
      </c>
      <c r="B12" t="s">
        <v>386</v>
      </c>
      <c r="H12">
        <v>12</v>
      </c>
      <c r="I12" t="s">
        <v>416</v>
      </c>
      <c r="J12">
        <v>12</v>
      </c>
    </row>
    <row r="13" spans="1:10" ht="15">
      <c r="A13" t="s">
        <v>387</v>
      </c>
      <c r="B13" t="s">
        <v>389</v>
      </c>
      <c r="H13">
        <v>13</v>
      </c>
      <c r="I13" t="s">
        <v>423</v>
      </c>
      <c r="J13">
        <v>13</v>
      </c>
    </row>
    <row r="14" spans="1:10" ht="15">
      <c r="A14" t="s">
        <v>387</v>
      </c>
      <c r="B14" t="s">
        <v>388</v>
      </c>
      <c r="H14">
        <v>14</v>
      </c>
      <c r="I14" t="s">
        <v>424</v>
      </c>
      <c r="J14">
        <v>14</v>
      </c>
    </row>
    <row r="15" spans="1:10" ht="15">
      <c r="A15" t="s">
        <v>387</v>
      </c>
      <c r="B15" t="s">
        <v>390</v>
      </c>
      <c r="H15">
        <v>15</v>
      </c>
      <c r="I15" t="s">
        <v>393</v>
      </c>
      <c r="J15">
        <v>15</v>
      </c>
    </row>
    <row r="16" spans="1:10" ht="15">
      <c r="A16" t="s">
        <v>387</v>
      </c>
      <c r="B16" t="s">
        <v>447</v>
      </c>
      <c r="H16">
        <v>16</v>
      </c>
      <c r="I16" t="s">
        <v>444</v>
      </c>
      <c r="J16">
        <v>16</v>
      </c>
    </row>
    <row r="17" spans="1:10" ht="15">
      <c r="A17" t="s">
        <v>387</v>
      </c>
      <c r="B17" t="s">
        <v>391</v>
      </c>
      <c r="H17">
        <v>17</v>
      </c>
      <c r="I17" t="s">
        <v>365</v>
      </c>
      <c r="J17">
        <v>17</v>
      </c>
    </row>
    <row r="18" spans="1:2" ht="15">
      <c r="A18" t="s">
        <v>387</v>
      </c>
      <c r="B18" t="s">
        <v>392</v>
      </c>
    </row>
    <row r="19" spans="1:2" ht="15">
      <c r="A19" t="s">
        <v>397</v>
      </c>
      <c r="B19" t="s">
        <v>399</v>
      </c>
    </row>
    <row r="20" spans="1:2" ht="15">
      <c r="A20" t="s">
        <v>397</v>
      </c>
      <c r="B20" t="s">
        <v>398</v>
      </c>
    </row>
    <row r="21" spans="1:2" ht="15">
      <c r="A21" t="s">
        <v>397</v>
      </c>
      <c r="B21" t="s">
        <v>449</v>
      </c>
    </row>
    <row r="22" spans="1:2" ht="15">
      <c r="A22" t="s">
        <v>397</v>
      </c>
      <c r="B22" t="s">
        <v>448</v>
      </c>
    </row>
    <row r="23" spans="1:2" ht="15">
      <c r="A23" t="s">
        <v>400</v>
      </c>
      <c r="B23" t="s">
        <v>401</v>
      </c>
    </row>
    <row r="24" spans="1:2" ht="15">
      <c r="A24" t="s">
        <v>400</v>
      </c>
      <c r="B24" t="s">
        <v>402</v>
      </c>
    </row>
    <row r="25" spans="1:2" ht="15">
      <c r="A25" t="s">
        <v>400</v>
      </c>
      <c r="B25" t="s">
        <v>403</v>
      </c>
    </row>
    <row r="26" spans="1:2" ht="15">
      <c r="A26" t="s">
        <v>404</v>
      </c>
      <c r="B26" t="s">
        <v>450</v>
      </c>
    </row>
    <row r="27" spans="1:2" ht="15">
      <c r="A27" t="s">
        <v>404</v>
      </c>
      <c r="B27" t="s">
        <v>405</v>
      </c>
    </row>
    <row r="28" spans="1:2" ht="15">
      <c r="A28" t="s">
        <v>407</v>
      </c>
      <c r="B28" t="s">
        <v>409</v>
      </c>
    </row>
    <row r="29" spans="1:2" ht="15">
      <c r="A29" t="s">
        <v>407</v>
      </c>
      <c r="B29" t="s">
        <v>451</v>
      </c>
    </row>
    <row r="30" spans="1:2" ht="15">
      <c r="A30" t="s">
        <v>407</v>
      </c>
      <c r="B30" t="s">
        <v>369</v>
      </c>
    </row>
    <row r="31" spans="1:2" ht="15">
      <c r="A31" t="s">
        <v>407</v>
      </c>
      <c r="B31" t="s">
        <v>408</v>
      </c>
    </row>
    <row r="32" spans="1:2" ht="15">
      <c r="A32" t="s">
        <v>410</v>
      </c>
      <c r="B32" t="s">
        <v>411</v>
      </c>
    </row>
    <row r="33" spans="1:2" ht="15">
      <c r="A33" t="s">
        <v>410</v>
      </c>
      <c r="B33" t="s">
        <v>412</v>
      </c>
    </row>
    <row r="34" spans="1:2" ht="15">
      <c r="A34" t="s">
        <v>413</v>
      </c>
      <c r="B34" t="s">
        <v>415</v>
      </c>
    </row>
    <row r="35" spans="1:2" ht="15">
      <c r="A35" t="s">
        <v>413</v>
      </c>
      <c r="B35" t="s">
        <v>414</v>
      </c>
    </row>
    <row r="36" spans="1:2" ht="15">
      <c r="A36" t="s">
        <v>413</v>
      </c>
      <c r="B36" t="s">
        <v>452</v>
      </c>
    </row>
    <row r="37" spans="1:2" ht="15">
      <c r="A37" t="s">
        <v>416</v>
      </c>
      <c r="B37" t="s">
        <v>422</v>
      </c>
    </row>
    <row r="38" spans="1:2" ht="15">
      <c r="A38" t="s">
        <v>416</v>
      </c>
      <c r="B38" t="s">
        <v>453</v>
      </c>
    </row>
    <row r="39" spans="1:2" ht="15">
      <c r="A39" t="s">
        <v>416</v>
      </c>
      <c r="B39" t="s">
        <v>418</v>
      </c>
    </row>
    <row r="40" spans="1:2" ht="15">
      <c r="A40" t="s">
        <v>416</v>
      </c>
      <c r="B40" t="s">
        <v>455</v>
      </c>
    </row>
    <row r="41" spans="1:2" ht="15">
      <c r="A41" t="s">
        <v>416</v>
      </c>
      <c r="B41" t="s">
        <v>454</v>
      </c>
    </row>
    <row r="42" spans="1:2" ht="15">
      <c r="A42" t="s">
        <v>416</v>
      </c>
      <c r="B42" t="s">
        <v>417</v>
      </c>
    </row>
    <row r="43" spans="1:2" ht="15">
      <c r="A43" t="s">
        <v>416</v>
      </c>
      <c r="B43" t="s">
        <v>456</v>
      </c>
    </row>
    <row r="44" spans="1:2" ht="15">
      <c r="A44" t="s">
        <v>416</v>
      </c>
      <c r="B44" t="s">
        <v>419</v>
      </c>
    </row>
    <row r="45" spans="1:2" ht="15">
      <c r="A45" t="s">
        <v>416</v>
      </c>
      <c r="B45" t="s">
        <v>457</v>
      </c>
    </row>
    <row r="46" spans="1:2" ht="15">
      <c r="A46" t="s">
        <v>416</v>
      </c>
      <c r="B46" t="s">
        <v>420</v>
      </c>
    </row>
    <row r="47" spans="1:2" ht="15">
      <c r="A47" t="s">
        <v>416</v>
      </c>
      <c r="B47" t="s">
        <v>421</v>
      </c>
    </row>
    <row r="48" spans="1:2" ht="15">
      <c r="A48" t="s">
        <v>393</v>
      </c>
      <c r="B48" t="s">
        <v>458</v>
      </c>
    </row>
    <row r="49" spans="1:2" ht="15">
      <c r="A49" t="s">
        <v>393</v>
      </c>
      <c r="B49" t="s">
        <v>394</v>
      </c>
    </row>
    <row r="50" spans="1:2" ht="15">
      <c r="A50" t="s">
        <v>393</v>
      </c>
      <c r="B50" t="s">
        <v>459</v>
      </c>
    </row>
    <row r="51" spans="1:2" ht="15">
      <c r="A51" t="s">
        <v>393</v>
      </c>
      <c r="B51" t="s">
        <v>396</v>
      </c>
    </row>
    <row r="52" spans="1:2" ht="15">
      <c r="A52" t="s">
        <v>393</v>
      </c>
      <c r="B52" t="s">
        <v>395</v>
      </c>
    </row>
    <row r="53" spans="1:2" ht="15">
      <c r="A53" t="s">
        <v>365</v>
      </c>
      <c r="B53" t="s">
        <v>372</v>
      </c>
    </row>
    <row r="54" spans="1:2" ht="15">
      <c r="A54" t="s">
        <v>365</v>
      </c>
      <c r="B54" t="s">
        <v>371</v>
      </c>
    </row>
    <row r="55" spans="1:2" ht="15">
      <c r="A55" t="s">
        <v>365</v>
      </c>
      <c r="B55" t="s">
        <v>373</v>
      </c>
    </row>
    <row r="56" spans="1:2" ht="15">
      <c r="A56" t="s">
        <v>365</v>
      </c>
      <c r="B56" t="s">
        <v>368</v>
      </c>
    </row>
    <row r="57" spans="1:2" ht="15">
      <c r="A57" t="s">
        <v>365</v>
      </c>
      <c r="B57" t="s">
        <v>366</v>
      </c>
    </row>
    <row r="58" spans="1:2" ht="15">
      <c r="A58" t="s">
        <v>365</v>
      </c>
      <c r="B58" t="s">
        <v>367</v>
      </c>
    </row>
    <row r="59" spans="1:2" ht="15">
      <c r="A59" t="s">
        <v>365</v>
      </c>
      <c r="B59" t="s">
        <v>370</v>
      </c>
    </row>
    <row r="60" ht="15">
      <c r="A60" t="s">
        <v>406</v>
      </c>
    </row>
    <row r="61" ht="15">
      <c r="A61" t="s">
        <v>444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usermggu</dc:creator>
  <cp:keywords/>
  <dc:description/>
  <cp:lastModifiedBy>UserMGGU</cp:lastModifiedBy>
  <cp:lastPrinted>2013-11-28T06:27:10Z</cp:lastPrinted>
  <dcterms:created xsi:type="dcterms:W3CDTF">2013-09-02T18:50:58Z</dcterms:created>
  <dcterms:modified xsi:type="dcterms:W3CDTF">2014-09-24T09:37:11Z</dcterms:modified>
  <cp:category/>
  <cp:version/>
  <cp:contentType/>
  <cp:contentStatus/>
</cp:coreProperties>
</file>